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415BF005-DEB2-43F3-AD9D-A1147C59C835}" xr6:coauthVersionLast="41" xr6:coauthVersionMax="41" xr10:uidLastSave="{00000000-0000-0000-0000-000000000000}"/>
  <bookViews>
    <workbookView xWindow="1245" yWindow="1080" windowWidth="26655" windowHeight="14190" xr2:uid="{2B7979F9-AC91-4BBC-8EA8-64B09763D80E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'PLS-M8'!$A$12:$L$91</definedName>
    <definedName name="_xlnm.Print_Area" localSheetId="4">'PLS-T0'!$A$1:$F$35</definedName>
    <definedName name="_xlnm.Print_Area" localSheetId="5">'PLS-T8'!$A$14:$G$93</definedName>
    <definedName name="_xlnm.Print_Area" localSheetId="6">'PLS-V0'!$A$1:$F$31</definedName>
    <definedName name="_xlnm.Print_Area" localSheetId="7">'PLS-V1'!$A$1:$F$48</definedName>
    <definedName name="_xlnm.Print_Area" localSheetId="8">'PLS-V8'!$A$13:$F$91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I27" i="5" s="1"/>
  <c r="D5" i="5"/>
  <c r="A1" i="5"/>
  <c r="J4" i="4"/>
  <c r="B4" i="4"/>
  <c r="D1" i="4"/>
  <c r="A1" i="4"/>
  <c r="K4" i="3"/>
  <c r="C4" i="3"/>
  <c r="E1" i="3"/>
  <c r="A1" i="3"/>
  <c r="S44" i="2"/>
  <c r="R44" i="2"/>
  <c r="S43" i="2"/>
  <c r="R43" i="2"/>
  <c r="S42" i="2"/>
  <c r="R42" i="2"/>
  <c r="S41" i="2"/>
  <c r="R41" i="2"/>
  <c r="S40" i="2"/>
  <c r="R40" i="2"/>
  <c r="M39" i="2"/>
  <c r="E39" i="2"/>
  <c r="G36" i="2"/>
  <c r="A36" i="2"/>
  <c r="M4" i="2"/>
  <c r="E4" i="2"/>
  <c r="G1" i="2"/>
  <c r="A1" i="2"/>
  <c r="J27" i="5" l="1"/>
  <c r="J25" i="5"/>
  <c r="J23" i="5"/>
  <c r="J24" i="5"/>
  <c r="J26" i="5"/>
</calcChain>
</file>

<file path=xl/sharedStrings.xml><?xml version="1.0" encoding="utf-8"?>
<sst xmlns="http://schemas.openxmlformats.org/spreadsheetml/2006/main" count="805" uniqueCount="319">
  <si>
    <t>PLS-M0</t>
  </si>
  <si>
    <t>CZ031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</si>
  <si>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</si>
  <si>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</si>
  <si>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</si>
  <si>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</si>
  <si>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</si>
  <si>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</si>
  <si>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</si>
  <si>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</si>
  <si>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</si>
  <si>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</si>
  <si>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</si>
  <si>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</si>
  <si>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</si>
  <si>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</si>
  <si>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</si>
  <si>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</si>
  <si>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</si>
  <si>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</si>
  <si>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</si>
  <si>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</si>
  <si>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</si>
  <si>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</si>
  <si>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</si>
  <si>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</si>
  <si>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</si>
  <si>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</si>
  <si>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</si>
  <si>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</si>
  <si>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</si>
  <si>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</si>
  <si>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</si>
  <si>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</si>
  <si>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</si>
  <si>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</si>
  <si>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</si>
  <si>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</si>
  <si>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</si>
  <si>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</si>
  <si>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</si>
  <si>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</si>
  <si>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</si>
  <si>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</si>
  <si>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</si>
  <si>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</si>
  <si>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</si>
  <si>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</si>
  <si>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</si>
  <si>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</si>
  <si>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</si>
  <si>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</si>
  <si>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</si>
  <si>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</si>
  <si>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</si>
  <si>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</si>
  <si>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</si>
  <si>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</si>
  <si>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</si>
  <si>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</si>
  <si>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</si>
  <si>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</si>
  <si>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</si>
  <si>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</si>
  <si>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</si>
  <si>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</si>
  <si>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</si>
  <si>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</si>
  <si>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</si>
  <si>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</si>
  <si>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</si>
  <si>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</si>
  <si>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</si>
  <si>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</si>
  <si>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</si>
  <si>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</si>
  <si>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</si>
  <si>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</si>
  <si>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</si>
  <si>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</si>
  <si>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</si>
  <si>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</si>
  <si>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</si>
  <si>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</si>
  <si>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</si>
  <si>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</si>
  <si>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</si>
  <si>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</si>
  <si>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</si>
  <si>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</si>
  <si>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</si>
  <si>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</si>
  <si>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</si>
  <si>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</si>
  <si>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</si>
  <si>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</si>
  <si>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</si>
  <si>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</si>
  <si>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</si>
  <si>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</si>
  <si>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</si>
  <si>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</si>
  <si>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</si>
  <si>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</si>
  <si>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</si>
  <si>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</si>
  <si>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</si>
  <si>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</si>
  <si>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</si>
  <si>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</si>
  <si>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</si>
  <si>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</si>
  <si>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</si>
  <si>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</si>
  <si>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</si>
  <si>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</si>
  <si>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</si>
  <si>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</si>
  <si>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</si>
  <si>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</si>
  <si>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</si>
  <si>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</si>
  <si>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</si>
  <si>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</si>
  <si>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</si>
  <si>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</si>
  <si>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</si>
  <si>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</si>
  <si>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</si>
  <si>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</si>
  <si>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</si>
  <si>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</si>
  <si>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</si>
  <si>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</si>
  <si>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</si>
  <si>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</si>
  <si>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</si>
  <si>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</si>
  <si>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</si>
  <si>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</si>
  <si>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</si>
  <si>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</si>
  <si>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</si>
  <si>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</si>
  <si>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</si>
  <si>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</si>
  <si>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</si>
  <si>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</si>
  <si>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</si>
  <si>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</si>
  <si>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</si>
  <si>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</si>
  <si>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</si>
  <si>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</si>
  <si>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</si>
  <si>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</si>
  <si>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</si>
  <si>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</si>
  <si>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</si>
  <si>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</si>
  <si>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</si>
  <si>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</si>
  <si>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</si>
  <si>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</si>
  <si>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</si>
  <si>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</si>
  <si>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</si>
  <si>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</si>
  <si>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</si>
  <si>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</si>
  <si>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</si>
  <si>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</si>
  <si>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</si>
  <si>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</si>
  <si>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</si>
  <si>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</si>
  <si>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</si>
  <si>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</si>
  <si>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</si>
  <si>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</si>
  <si>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</si>
  <si>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</si>
  <si>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</si>
  <si>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</si>
  <si>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</si>
  <si>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</si>
  <si>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</si>
  <si>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</si>
  <si>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</si>
  <si>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</si>
  <si>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</si>
  <si>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</si>
  <si>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1324 Řídící pracovníci v dopravě, logistice a příbuzných oborech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</si>
  <si>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</si>
  <si>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</si>
  <si>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</si>
  <si>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</si>
  <si>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</si>
  <si>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</si>
  <si>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</si>
  <si>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</si>
  <si>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</si>
  <si>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</si>
  <si>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</si>
  <si>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</si>
  <si>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</si>
  <si>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</si>
  <si>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</si>
  <si>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</si>
  <si>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</si>
  <si>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</si>
  <si>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</si>
  <si>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</si>
  <si>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</si>
  <si>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</si>
  <si>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</si>
  <si>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</si>
  <si>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</si>
  <si>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</si>
  <si>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</si>
  <si>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3221 Všeobecné sestry bez specializace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</si>
  <si>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</si>
  <si>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</si>
  <si>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</si>
  <si>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</si>
  <si>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</si>
  <si>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</si>
  <si>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</si>
  <si>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</si>
  <si>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</si>
  <si>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</si>
  <si>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</si>
  <si>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</si>
  <si>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</si>
  <si>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</si>
  <si>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</si>
  <si>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</si>
  <si>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</si>
  <si>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</si>
  <si>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</si>
  <si>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</si>
  <si>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</si>
  <si>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</si>
  <si>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</si>
  <si>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</si>
  <si>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</si>
  <si>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</si>
  <si>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</si>
  <si>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</si>
  <si>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</si>
  <si>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</si>
  <si>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</si>
  <si>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</si>
  <si>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6210 Kvalifikovaní pracovníci v lesnictví a příbuzných oblastech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</si>
  <si>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</si>
  <si>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</si>
  <si>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</si>
  <si>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</si>
  <si>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</si>
  <si>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</si>
  <si>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</si>
  <si>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</si>
  <si>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</si>
  <si>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</si>
  <si>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</si>
  <si>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</si>
  <si>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</si>
  <si>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</si>
  <si>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</si>
  <si>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</si>
  <si>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</si>
  <si>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</si>
  <si>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</si>
  <si>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</si>
  <si>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</si>
  <si>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</si>
  <si>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</si>
  <si>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</si>
  <si>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</si>
  <si>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</si>
  <si>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</si>
  <si>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</si>
  <si>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</si>
  <si>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</si>
  <si>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</si>
  <si>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</si>
  <si>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</si>
  <si>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</si>
  <si>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</si>
  <si>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</si>
  <si>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</si>
  <si>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</si>
  <si>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</si>
  <si>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</si>
  <si>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</si>
  <si>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</si>
  <si>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</si>
  <si>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</si>
  <si>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</si>
  <si>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</si>
  <si>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</si>
  <si>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</si>
  <si>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</si>
  <si>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</si>
  <si>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</si>
  <si>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</si>
  <si>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</si>
  <si>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</si>
  <si>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</si>
  <si>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</si>
  <si>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</si>
  <si>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</si>
  <si>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</si>
  <si>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</si>
  <si>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</si>
  <si>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</si>
  <si>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</si>
  <si>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Jihočeský kraj</t>
  </si>
  <si>
    <t>Index mediánu hrubého měsíčního platu vůči roku 2016 .......................................................................................…......…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</si>
</sst>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3037DC37-9A87-4A03-8FE9-EA1A7D42EBB1}"/>
    <cellStyle name="normal" xfId="6" xr:uid="{66CCADEB-3488-41C6-8898-1F44F6693CFA}"/>
    <cellStyle name="Normální" xfId="0" builtinId="0"/>
    <cellStyle name="normální 2 4" xfId="13" xr:uid="{8AA43B81-57AD-4432-9B1F-5D6F17342CFD}"/>
    <cellStyle name="normální 3" xfId="3" xr:uid="{406B2FB2-E22F-41C4-AFA3-FDDA8B7A5858}"/>
    <cellStyle name="normální_021 ISPV 2" xfId="2" xr:uid="{683AE3E0-513D-41D9-B002-EDE95C2670ED}"/>
    <cellStyle name="normální_021 ISPV 2 2" xfId="9" xr:uid="{B645E6E3-CA4E-4F5C-A1A4-2F1BB3E26B38}"/>
    <cellStyle name="normální_022 ISPV 2" xfId="1" xr:uid="{2708879D-86D9-44FA-B6CC-E6D237AE2D81}"/>
    <cellStyle name="normální_022 ISPVNP vaz 2" xfId="4" xr:uid="{39347CF1-1B57-4B8B-B12F-9B4F0C13E932}"/>
    <cellStyle name="normální_022 ISPVP vaz 2" xfId="5" xr:uid="{A5F51DC6-2142-44E6-BE57-DC9BA76E0759}"/>
    <cellStyle name="normální_022 ISPVP vaz 3" xfId="11" xr:uid="{2C5349EF-2FD4-4AE3-A980-5F27CC6BF809}"/>
    <cellStyle name="normální_994 ISPV podnikatelská sféra 2" xfId="15" xr:uid="{EA792065-6F2A-457D-AAE8-737CA049F3C8}"/>
    <cellStyle name="normální_ISPV984" xfId="8" xr:uid="{342138F3-89ED-4D7D-86A3-F84BF3AF11AD}"/>
    <cellStyle name="normální_ISPV984 2" xfId="17" xr:uid="{DE75F82C-0DC0-4442-8EEF-5F6B73502CD5}"/>
    <cellStyle name="normální_M1 vazena" xfId="7" xr:uid="{5858BA93-DF54-4DCB-A681-32A9729C4977}"/>
    <cellStyle name="normální_M1 vazena 2" xfId="16" xr:uid="{A6755F1F-DD64-407C-B5F8-ADC767AE3C09}"/>
    <cellStyle name="normální_NewTables var c M5 navrh" xfId="10" xr:uid="{8106C2BB-469A-40C0-986A-3684222DE7F6}"/>
    <cellStyle name="normální_Vystupy_MPSV" xfId="12" xr:uid="{E14DCD7D-987C-400E-A23C-5352CF2C85B0}"/>
    <cellStyle name="procent 2" xfId="14" xr:uid="{BCC5B2A6-92EF-467F-B559-49EB19DEF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5814.3332999999984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5814.3332999999984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23893.333299999998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A-4BE1-B69A-A203B61CFE3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52A-4BE1-B69A-A203B61CFE3D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4835.1679000000004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2A-4BE1-B69A-A203B61CFE3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7340.9430000000066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5814.3332999999984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5433.7877999999982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2A-4BE1-B69A-A203B61CF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29813.787100000001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52A-4BE1-B69A-A203B61CF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4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3E9-467E-9785-B27ECF0AA7B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3E9-467E-9785-B27ECF0AA7B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3E9-467E-9785-B27ECF0AA7B2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138.6729</c:v>
                </c:pt>
                <c:pt idx="1">
                  <c:v>18.907</c:v>
                </c:pt>
                <c:pt idx="2">
                  <c:v>5.3421000000000003</c:v>
                </c:pt>
                <c:pt idx="3">
                  <c:v>9.1758999999999844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E9-467E-9785-B27ECF0AA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27.85629999999999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27.85629999999999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139.83879999999999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4-4CC1-BEEC-C6E45889A60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E84-4CC1-BEEC-C6E45889A60F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32.641900000000021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84-4CC1-BEEC-C6E45889A60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44.468299999999999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27.85629999999999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35.002899999999983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84-4CC1-BEEC-C6E45889A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180.20079999999999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E84-4CC1-BEEC-C6E45889A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B14FDEE-8BF5-433B-BE44-C83335B81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FA63318-15DB-40C1-843E-008048538785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46E7550-482C-4CB2-B3EB-4B97C94F5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D5D87A5-8D7B-4876-8922-592332EC9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46EC2FA-B90E-42C9-8627-56C782D7B520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E61FDDF-06AB-43A5-B966-498393C096D9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F256D3B-BD1E-4F0D-B10D-0292366F0A4B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253089</xdr:rowOff>
    </xdr:from>
    <xdr:to>
      <xdr:col>4</xdr:col>
      <xdr:colOff>19050</xdr:colOff>
      <xdr:row>29</xdr:row>
      <xdr:rowOff>190499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B23B0AF-164F-4237-9492-CCAEA591570B}"/>
            </a:ext>
          </a:extLst>
        </xdr:cNvPr>
        <xdr:cNvSpPr txBox="1"/>
      </xdr:nvSpPr>
      <xdr:spPr>
        <a:xfrm>
          <a:off x="4103916" y="75873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216351</xdr:rowOff>
    </xdr:from>
    <xdr:to>
      <xdr:col>3</xdr:col>
      <xdr:colOff>627291</xdr:colOff>
      <xdr:row>31</xdr:row>
      <xdr:rowOff>152398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C7E9EB4-5BF3-48D7-9A79-93DDCF2A0E47}"/>
            </a:ext>
          </a:extLst>
        </xdr:cNvPr>
        <xdr:cNvSpPr txBox="1"/>
      </xdr:nvSpPr>
      <xdr:spPr>
        <a:xfrm>
          <a:off x="4151541" y="81411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2EBE87C-7DDF-43BC-A67D-F9C0C20E0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9A0CB7F-B115-4687-92F1-D84C90903617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BCA9215-9907-4BFD-BFBB-25A71FD9A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29813.787100000001</v>
          </cell>
        </row>
        <row r="33">
          <cell r="B33">
            <v>5814.3332999999984</v>
          </cell>
          <cell r="C33">
            <v>23893.333299999998</v>
          </cell>
          <cell r="D33">
            <v>4835.1679000000004</v>
          </cell>
          <cell r="E33">
            <v>5433.7877999999982</v>
          </cell>
          <cell r="F33">
            <v>7340.9430000000066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138.6729</v>
          </cell>
        </row>
        <row r="25">
          <cell r="H25" t="str">
            <v>Dovolená</v>
          </cell>
          <cell r="I25">
            <v>18.907</v>
          </cell>
        </row>
        <row r="26">
          <cell r="H26" t="str">
            <v>Nemoc</v>
          </cell>
          <cell r="I26">
            <v>5.3421000000000003</v>
          </cell>
        </row>
        <row r="27">
          <cell r="H27" t="str">
            <v>Jiné</v>
          </cell>
          <cell r="I27">
            <v>9.1758999999999844</v>
          </cell>
        </row>
      </sheetData>
      <sheetData sheetId="16"/>
      <sheetData sheetId="17">
        <row r="16">
          <cell r="D16">
            <v>180.20079999999999</v>
          </cell>
        </row>
        <row r="22">
          <cell r="B22">
            <v>27.85629999999999</v>
          </cell>
          <cell r="C22">
            <v>139.83879999999999</v>
          </cell>
          <cell r="D22">
            <v>32.641900000000021</v>
          </cell>
          <cell r="E22">
            <v>35.002899999999983</v>
          </cell>
          <cell r="F22">
            <v>44.468299999999999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5BE3-348C-4CB3-B92A-9BE890C2A1A8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21" t="s">
        <v>316</v>
      </c>
      <c r="B1" s="422"/>
      <c r="C1" s="422"/>
      <c r="D1" s="423"/>
      <c r="E1" s="423"/>
      <c r="F1" s="423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24" t="s">
        <v>3</v>
      </c>
      <c r="B3" s="424"/>
      <c r="C3" s="424"/>
      <c r="D3" s="424"/>
      <c r="E3" s="424"/>
      <c r="F3" s="425"/>
    </row>
    <row r="4" spans="1:22" s="17" customFormat="1" ht="15.75" customHeight="1" x14ac:dyDescent="0.3">
      <c r="C4" s="18"/>
      <c r="D4" s="426" t="s">
        <v>317</v>
      </c>
      <c r="E4" s="426"/>
      <c r="F4" s="427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8">
        <v>28728.501199999999</v>
      </c>
      <c r="E7" s="429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0"/>
      <c r="C8" s="430"/>
      <c r="D8" s="431"/>
      <c r="E8" s="432"/>
      <c r="R8" s="34"/>
      <c r="S8" s="34"/>
      <c r="T8" s="34"/>
      <c r="U8" s="34"/>
      <c r="V8" s="34"/>
    </row>
    <row r="9" spans="1:22" s="30" customFormat="1" ht="13.5" customHeight="1" x14ac:dyDescent="0.2">
      <c r="B9" s="433" t="s">
        <v>318</v>
      </c>
      <c r="C9" s="23"/>
      <c r="D9" s="431">
        <v>107.001751</v>
      </c>
      <c r="E9" s="434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35"/>
      <c r="D11" s="436"/>
      <c r="E11" s="437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8" t="s">
        <v>8</v>
      </c>
      <c r="C12" s="435" t="s">
        <v>9</v>
      </c>
      <c r="D12" s="436">
        <v>18079</v>
      </c>
      <c r="E12" s="437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8" t="s">
        <v>10</v>
      </c>
      <c r="C13" s="435" t="s">
        <v>11</v>
      </c>
      <c r="D13" s="436">
        <v>23893.333299999998</v>
      </c>
      <c r="E13" s="437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8" t="s">
        <v>12</v>
      </c>
      <c r="C14" s="435" t="s">
        <v>13</v>
      </c>
      <c r="D14" s="436">
        <v>28728.501199999999</v>
      </c>
      <c r="E14" s="437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8" t="s">
        <v>14</v>
      </c>
      <c r="C15" s="435" t="s">
        <v>15</v>
      </c>
      <c r="D15" s="436">
        <v>34162.288999999997</v>
      </c>
      <c r="E15" s="437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8" t="s">
        <v>16</v>
      </c>
      <c r="C16" s="435" t="s">
        <v>17</v>
      </c>
      <c r="D16" s="436">
        <v>41503.232000000004</v>
      </c>
      <c r="E16" s="437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8">
        <v>29813.787100000001</v>
      </c>
      <c r="E18" s="439" t="s">
        <v>5</v>
      </c>
    </row>
    <row r="19" spans="2:22" s="22" customFormat="1" ht="20.45" customHeight="1" x14ac:dyDescent="0.25">
      <c r="B19" s="440" t="s">
        <v>19</v>
      </c>
      <c r="C19" s="430"/>
      <c r="D19" s="441">
        <v>55.404899999999998</v>
      </c>
      <c r="E19" s="434" t="s">
        <v>6</v>
      </c>
    </row>
    <row r="20" spans="2:22" s="22" customFormat="1" ht="24.95" customHeight="1" x14ac:dyDescent="0.25">
      <c r="B20" s="442" t="s">
        <v>20</v>
      </c>
      <c r="C20" s="443"/>
      <c r="D20" s="444"/>
      <c r="E20" s="445"/>
    </row>
    <row r="21" spans="2:22" s="30" customFormat="1" ht="20.100000000000001" customHeight="1" x14ac:dyDescent="0.2">
      <c r="B21" s="446" t="s">
        <v>21</v>
      </c>
      <c r="C21" s="430"/>
      <c r="D21" s="447">
        <v>6.7</v>
      </c>
      <c r="E21" s="432" t="s">
        <v>6</v>
      </c>
    </row>
    <row r="22" spans="2:22" s="30" customFormat="1" ht="20.100000000000001" customHeight="1" x14ac:dyDescent="0.2">
      <c r="B22" s="446" t="s">
        <v>22</v>
      </c>
      <c r="C22" s="430"/>
      <c r="D22" s="447">
        <v>13.3</v>
      </c>
      <c r="E22" s="432" t="s">
        <v>6</v>
      </c>
    </row>
    <row r="23" spans="2:22" s="30" customFormat="1" ht="20.100000000000001" customHeight="1" x14ac:dyDescent="0.2">
      <c r="B23" s="446" t="s">
        <v>23</v>
      </c>
      <c r="C23" s="430"/>
      <c r="D23" s="447">
        <v>11.63</v>
      </c>
      <c r="E23" s="432" t="s">
        <v>6</v>
      </c>
    </row>
    <row r="24" spans="2:22" s="30" customFormat="1" ht="11.65" customHeight="1" x14ac:dyDescent="0.2">
      <c r="B24" s="316"/>
      <c r="C24" s="57"/>
      <c r="D24" s="448"/>
      <c r="E24" s="318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9" t="s">
        <v>24</v>
      </c>
      <c r="C27" s="50"/>
      <c r="D27" s="58">
        <v>173.13030000000001</v>
      </c>
      <c r="E27" s="439" t="s">
        <v>25</v>
      </c>
    </row>
    <row r="28" spans="2:22" s="22" customFormat="1" ht="5.65" customHeight="1" x14ac:dyDescent="0.25">
      <c r="B28" s="450"/>
      <c r="C28" s="450"/>
      <c r="D28" s="451"/>
      <c r="E28" s="452"/>
    </row>
    <row r="29" spans="2:22" s="22" customFormat="1" ht="20.100000000000001" customHeight="1" x14ac:dyDescent="0.25">
      <c r="B29" s="449" t="s">
        <v>26</v>
      </c>
      <c r="C29" s="453"/>
      <c r="D29" s="58">
        <v>34.489400000000003</v>
      </c>
      <c r="E29" s="439" t="s">
        <v>27</v>
      </c>
    </row>
    <row r="30" spans="2:22" s="30" customFormat="1" ht="20.100000000000001" customHeight="1" x14ac:dyDescent="0.2">
      <c r="B30" s="50"/>
      <c r="C30" s="253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5814.3332999999984</v>
      </c>
      <c r="C33" s="55">
        <v>23893.333299999998</v>
      </c>
      <c r="D33" s="56">
        <v>4835.1679000000004</v>
      </c>
      <c r="E33" s="56">
        <v>5433.7877999999982</v>
      </c>
      <c r="F33" s="56">
        <v>7340.9430000000066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3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91F8-09C4-4C2C-843E-C2E2D7785263}">
  <sheetPr codeName="List29">
    <tabColor theme="5" tint="0.39997558519241921"/>
  </sheetPr>
  <dimension ref="A1:W53"/>
  <sheetViews>
    <sheetView showGridLines="0" zoomScale="75" zoomScaleNormal="75" zoomScaleSheetLayoutView="80" workbookViewId="0">
      <selection activeCell="O34" sqref="O34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2"/>
      <c r="D1" s="3"/>
      <c r="E1" s="2"/>
      <c r="F1" s="3" t="s">
        <v>28</v>
      </c>
      <c r="G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Jihočeský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Jihočeský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34.489400000000003</v>
      </c>
      <c r="E12" s="137">
        <v>28728.501199999999</v>
      </c>
      <c r="F12" s="138">
        <v>107.0017</v>
      </c>
      <c r="G12" s="139">
        <v>18079</v>
      </c>
      <c r="H12" s="139">
        <v>23893.333299999998</v>
      </c>
      <c r="I12" s="139">
        <v>34162.288999999997</v>
      </c>
      <c r="J12" s="139">
        <v>41503.232000000004</v>
      </c>
      <c r="K12" s="140">
        <v>29813.787100000001</v>
      </c>
      <c r="L12" s="141">
        <v>6.7</v>
      </c>
      <c r="M12" s="141">
        <v>13.3</v>
      </c>
      <c r="N12" s="141">
        <v>11.63</v>
      </c>
      <c r="O12" s="141">
        <v>173.13030000000001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1.7000000000000001E-2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3.2515999999999998</v>
      </c>
      <c r="E14" s="151">
        <v>24990.613099999999</v>
      </c>
      <c r="F14" s="152">
        <v>107.7694</v>
      </c>
      <c r="G14" s="153">
        <v>19219.448700000001</v>
      </c>
      <c r="H14" s="153">
        <v>21925.044000000002</v>
      </c>
      <c r="I14" s="153">
        <v>27648.398399999998</v>
      </c>
      <c r="J14" s="153">
        <v>31469.637900000002</v>
      </c>
      <c r="K14" s="154">
        <v>25190.154200000001</v>
      </c>
      <c r="L14" s="155">
        <v>5.33</v>
      </c>
      <c r="M14" s="155">
        <v>9.85</v>
      </c>
      <c r="N14" s="155">
        <v>8.93</v>
      </c>
      <c r="O14" s="155">
        <v>173.60769999999999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6.8152999999999997</v>
      </c>
      <c r="E15" s="151">
        <v>28419.912400000001</v>
      </c>
      <c r="F15" s="152">
        <v>107.2945</v>
      </c>
      <c r="G15" s="153">
        <v>19659.454699999998</v>
      </c>
      <c r="H15" s="153">
        <v>24248.8534</v>
      </c>
      <c r="I15" s="153">
        <v>33462.9395</v>
      </c>
      <c r="J15" s="153">
        <v>39423.444300000003</v>
      </c>
      <c r="K15" s="154">
        <v>29194.339400000001</v>
      </c>
      <c r="L15" s="155">
        <v>6.26</v>
      </c>
      <c r="M15" s="155">
        <v>12.86</v>
      </c>
      <c r="N15" s="155">
        <v>10.68</v>
      </c>
      <c r="O15" s="155">
        <v>172.92420000000001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10.629200000000001</v>
      </c>
      <c r="E16" s="151">
        <v>29148.866099999999</v>
      </c>
      <c r="F16" s="152">
        <v>107.095</v>
      </c>
      <c r="G16" s="153">
        <v>17482.120599999998</v>
      </c>
      <c r="H16" s="153">
        <v>24124.2706</v>
      </c>
      <c r="I16" s="153">
        <v>34758.771099999998</v>
      </c>
      <c r="J16" s="153">
        <v>42355.2068</v>
      </c>
      <c r="K16" s="154">
        <v>30057.4725</v>
      </c>
      <c r="L16" s="155">
        <v>6.83</v>
      </c>
      <c r="M16" s="155">
        <v>14</v>
      </c>
      <c r="N16" s="155">
        <v>11.57</v>
      </c>
      <c r="O16" s="155">
        <v>172.78960000000001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10.7005</v>
      </c>
      <c r="E17" s="151">
        <v>30074.201499999999</v>
      </c>
      <c r="F17" s="152">
        <v>106.9409</v>
      </c>
      <c r="G17" s="153">
        <v>17350.9166</v>
      </c>
      <c r="H17" s="153">
        <v>24541.924900000002</v>
      </c>
      <c r="I17" s="153">
        <v>35191.978499999997</v>
      </c>
      <c r="J17" s="153">
        <v>43686.023099999999</v>
      </c>
      <c r="K17" s="154">
        <v>30818.700400000002</v>
      </c>
      <c r="L17" s="155">
        <v>7.09</v>
      </c>
      <c r="M17" s="155">
        <v>13.45</v>
      </c>
      <c r="N17" s="155">
        <v>12.62</v>
      </c>
      <c r="O17" s="155">
        <v>173.2912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3.0754000000000001</v>
      </c>
      <c r="E18" s="151">
        <v>30853.914100000002</v>
      </c>
      <c r="F18" s="152">
        <v>105.5638</v>
      </c>
      <c r="G18" s="153">
        <v>17498.315999999999</v>
      </c>
      <c r="H18" s="153">
        <v>24261.261600000002</v>
      </c>
      <c r="I18" s="153">
        <v>36052.353600000002</v>
      </c>
      <c r="J18" s="153">
        <v>45839.3989</v>
      </c>
      <c r="K18" s="154">
        <v>31793.3001</v>
      </c>
      <c r="L18" s="155">
        <v>6.98</v>
      </c>
      <c r="M18" s="155">
        <v>14.29</v>
      </c>
      <c r="N18" s="155">
        <v>12.68</v>
      </c>
      <c r="O18" s="155">
        <v>173.69810000000001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12.885300000000001</v>
      </c>
      <c r="E20" s="137">
        <v>31634.472900000001</v>
      </c>
      <c r="F20" s="138">
        <v>107.565</v>
      </c>
      <c r="G20" s="139">
        <v>21556.357199999999</v>
      </c>
      <c r="H20" s="139">
        <v>25978.479500000001</v>
      </c>
      <c r="I20" s="139">
        <v>37941.810100000002</v>
      </c>
      <c r="J20" s="139">
        <v>46457.7327</v>
      </c>
      <c r="K20" s="140">
        <v>33092.170100000003</v>
      </c>
      <c r="L20" s="141">
        <v>5.49</v>
      </c>
      <c r="M20" s="141">
        <v>16.04</v>
      </c>
      <c r="N20" s="141">
        <v>9.8800000000000008</v>
      </c>
      <c r="O20" s="141">
        <v>172.8897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7.7000000000000002E-3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1.6560999999999999</v>
      </c>
      <c r="E22" s="151">
        <v>25793.2111</v>
      </c>
      <c r="F22" s="152">
        <v>108.303</v>
      </c>
      <c r="G22" s="153">
        <v>20418.896000000001</v>
      </c>
      <c r="H22" s="153">
        <v>23336.6666</v>
      </c>
      <c r="I22" s="153">
        <v>28736.5226</v>
      </c>
      <c r="J22" s="153">
        <v>33377.602800000001</v>
      </c>
      <c r="K22" s="154">
        <v>26333.4575</v>
      </c>
      <c r="L22" s="155">
        <v>3.24</v>
      </c>
      <c r="M22" s="155">
        <v>10.33</v>
      </c>
      <c r="N22" s="155">
        <v>5.84</v>
      </c>
      <c r="O22" s="155">
        <v>173.6996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3.2925</v>
      </c>
      <c r="E23" s="151">
        <v>31917.532999999999</v>
      </c>
      <c r="F23" s="152">
        <v>107.937</v>
      </c>
      <c r="G23" s="153">
        <v>23818.016800000001</v>
      </c>
      <c r="H23" s="153">
        <v>26921.005700000002</v>
      </c>
      <c r="I23" s="153">
        <v>36418.6371</v>
      </c>
      <c r="J23" s="153">
        <v>42128.544199999997</v>
      </c>
      <c r="K23" s="154">
        <v>32380.990900000001</v>
      </c>
      <c r="L23" s="155">
        <v>4.82</v>
      </c>
      <c r="M23" s="155">
        <v>14.84</v>
      </c>
      <c r="N23" s="155">
        <v>8.82</v>
      </c>
      <c r="O23" s="155">
        <v>172.39490000000001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3.4922</v>
      </c>
      <c r="E24" s="151">
        <v>34221.677900000002</v>
      </c>
      <c r="F24" s="152">
        <v>108.7861</v>
      </c>
      <c r="G24" s="153">
        <v>24133.25</v>
      </c>
      <c r="H24" s="153">
        <v>28335.225900000001</v>
      </c>
      <c r="I24" s="153">
        <v>40723.183799999999</v>
      </c>
      <c r="J24" s="153">
        <v>48190.484299999996</v>
      </c>
      <c r="K24" s="154">
        <v>35570.8554</v>
      </c>
      <c r="L24" s="155">
        <v>5.47</v>
      </c>
      <c r="M24" s="155">
        <v>17.329999999999998</v>
      </c>
      <c r="N24" s="155">
        <v>10.050000000000001</v>
      </c>
      <c r="O24" s="155">
        <v>172.1446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2.9876999999999998</v>
      </c>
      <c r="E25" s="151">
        <v>32491.518199999999</v>
      </c>
      <c r="F25" s="152">
        <v>107.51439999999999</v>
      </c>
      <c r="G25" s="153">
        <v>20867.599200000001</v>
      </c>
      <c r="H25" s="153">
        <v>26234.9542</v>
      </c>
      <c r="I25" s="153">
        <v>40578.826699999998</v>
      </c>
      <c r="J25" s="153">
        <v>50782.0743</v>
      </c>
      <c r="K25" s="154">
        <v>34552.886400000003</v>
      </c>
      <c r="L25" s="155">
        <v>6.56</v>
      </c>
      <c r="M25" s="155">
        <v>17.61</v>
      </c>
      <c r="N25" s="155">
        <v>11.47</v>
      </c>
      <c r="O25" s="155">
        <v>173.38069999999999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1.4489000000000001</v>
      </c>
      <c r="E26" s="151">
        <v>31694.859799999998</v>
      </c>
      <c r="F26" s="152">
        <v>106.5955</v>
      </c>
      <c r="G26" s="153">
        <v>19184.583299999998</v>
      </c>
      <c r="H26" s="153">
        <v>24449.562300000001</v>
      </c>
      <c r="I26" s="153">
        <v>38594.679799999998</v>
      </c>
      <c r="J26" s="153">
        <v>51538.690699999999</v>
      </c>
      <c r="K26" s="154">
        <v>33527.6175</v>
      </c>
      <c r="L26" s="155">
        <v>6.78</v>
      </c>
      <c r="M26" s="155">
        <v>17.2</v>
      </c>
      <c r="N26" s="155">
        <v>12.05</v>
      </c>
      <c r="O26" s="155">
        <v>173.86959999999999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21.603999999999999</v>
      </c>
      <c r="E28" s="137">
        <v>27475.8845</v>
      </c>
      <c r="F28" s="138">
        <v>106.8287</v>
      </c>
      <c r="G28" s="139">
        <v>16419.273399999998</v>
      </c>
      <c r="H28" s="139">
        <v>22404.014599999999</v>
      </c>
      <c r="I28" s="139">
        <v>32309.9457</v>
      </c>
      <c r="J28" s="139">
        <v>37471.953999999998</v>
      </c>
      <c r="K28" s="140">
        <v>27858.4692</v>
      </c>
      <c r="L28" s="141">
        <v>7.55</v>
      </c>
      <c r="M28" s="141">
        <v>11.35</v>
      </c>
      <c r="N28" s="141">
        <v>12.87</v>
      </c>
      <c r="O28" s="141">
        <v>173.27369999999999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9.2999999999999992E-3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1.5954999999999999</v>
      </c>
      <c r="E30" s="151">
        <v>24228.6711</v>
      </c>
      <c r="F30" s="152">
        <v>107.8134</v>
      </c>
      <c r="G30" s="153">
        <v>18057.25</v>
      </c>
      <c r="H30" s="153">
        <v>20723.8884</v>
      </c>
      <c r="I30" s="153">
        <v>26753.3289</v>
      </c>
      <c r="J30" s="153">
        <v>29301.2935</v>
      </c>
      <c r="K30" s="154">
        <v>24003.459900000002</v>
      </c>
      <c r="L30" s="155">
        <v>7.72</v>
      </c>
      <c r="M30" s="155">
        <v>9.2899999999999991</v>
      </c>
      <c r="N30" s="155">
        <v>12.45</v>
      </c>
      <c r="O30" s="155">
        <v>173.51230000000001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3.5228000000000002</v>
      </c>
      <c r="E31" s="151">
        <v>26022.924900000002</v>
      </c>
      <c r="F31" s="152">
        <v>106.7796</v>
      </c>
      <c r="G31" s="153">
        <v>16872.073100000001</v>
      </c>
      <c r="H31" s="153">
        <v>22057.574100000002</v>
      </c>
      <c r="I31" s="153">
        <v>29751.637599999998</v>
      </c>
      <c r="J31" s="153">
        <v>34320.038699999997</v>
      </c>
      <c r="K31" s="154">
        <v>26215.996599999999</v>
      </c>
      <c r="L31" s="155">
        <v>7.93</v>
      </c>
      <c r="M31" s="155">
        <v>10.58</v>
      </c>
      <c r="N31" s="155">
        <v>12.82</v>
      </c>
      <c r="O31" s="155">
        <v>173.41890000000001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7.1369999999999996</v>
      </c>
      <c r="E32" s="151">
        <v>27315.486799999999</v>
      </c>
      <c r="F32" s="152">
        <v>106.8467</v>
      </c>
      <c r="G32" s="153">
        <v>15845.1816</v>
      </c>
      <c r="H32" s="153">
        <v>22002.617200000001</v>
      </c>
      <c r="I32" s="153">
        <v>31543.443299999999</v>
      </c>
      <c r="J32" s="153">
        <v>36851.958700000003</v>
      </c>
      <c r="K32" s="154">
        <v>27359.739699999998</v>
      </c>
      <c r="L32" s="155">
        <v>7.69</v>
      </c>
      <c r="M32" s="155">
        <v>11.88</v>
      </c>
      <c r="N32" s="155">
        <v>12.54</v>
      </c>
      <c r="O32" s="155">
        <v>173.1052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7.7126999999999999</v>
      </c>
      <c r="E33" s="151">
        <v>29112.1459</v>
      </c>
      <c r="F33" s="152">
        <v>106.4997</v>
      </c>
      <c r="G33" s="153">
        <v>16402.1666</v>
      </c>
      <c r="H33" s="153">
        <v>23716.795099999999</v>
      </c>
      <c r="I33" s="153">
        <v>33968.674099999997</v>
      </c>
      <c r="J33" s="153">
        <v>39701.108200000002</v>
      </c>
      <c r="K33" s="154">
        <v>29372.174200000001</v>
      </c>
      <c r="L33" s="155">
        <v>7.33</v>
      </c>
      <c r="M33" s="155">
        <v>11.55</v>
      </c>
      <c r="N33" s="155">
        <v>13.15</v>
      </c>
      <c r="O33" s="155">
        <v>173.25659999999999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1.6265000000000001</v>
      </c>
      <c r="E34" s="151">
        <v>30071.1698</v>
      </c>
      <c r="F34" s="152">
        <v>105.7856</v>
      </c>
      <c r="G34" s="153">
        <v>16034.3333</v>
      </c>
      <c r="H34" s="153">
        <v>24140.625</v>
      </c>
      <c r="I34" s="153">
        <v>34492.856599999999</v>
      </c>
      <c r="J34" s="153">
        <v>41492.184200000003</v>
      </c>
      <c r="K34" s="154">
        <v>30248.3959</v>
      </c>
      <c r="L34" s="155">
        <v>7.18</v>
      </c>
      <c r="M34" s="155">
        <v>11.41</v>
      </c>
      <c r="N34" s="155">
        <v>13.31</v>
      </c>
      <c r="O34" s="155">
        <v>173.5453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36" s="2"/>
      <c r="C36" s="2"/>
      <c r="D36" s="3"/>
      <c r="E36" s="2"/>
      <c r="F36" s="3" t="s">
        <v>52</v>
      </c>
      <c r="G36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tr">
        <f>VLOOKUP($P$1,[1]System!$N$2:$O$16,2,0)</f>
        <v>Jihočeský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Jihočeský kraj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f>G20</f>
        <v>21556.357199999999</v>
      </c>
      <c r="S40" s="166">
        <f>G28</f>
        <v>16419.273399999998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f>H20</f>
        <v>25978.479500000001</v>
      </c>
      <c r="S41" s="178">
        <f>H28</f>
        <v>22404.014599999999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f>E20</f>
        <v>31634.472900000001</v>
      </c>
      <c r="S42" s="180">
        <f>E28</f>
        <v>27475.8845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f>I20</f>
        <v>37941.810100000002</v>
      </c>
      <c r="S43" s="178">
        <f>I28</f>
        <v>32309.9457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f>J20</f>
        <v>46457.7327</v>
      </c>
      <c r="S44" s="166">
        <f>J28</f>
        <v>37471.953999999998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0.77869999999999995</v>
      </c>
      <c r="E47" s="151">
        <v>15986.340099999999</v>
      </c>
      <c r="F47" s="152">
        <v>111.2543</v>
      </c>
      <c r="G47" s="153">
        <v>12129.75</v>
      </c>
      <c r="H47" s="153">
        <v>13771.3068</v>
      </c>
      <c r="I47" s="153">
        <v>20126.981899999999</v>
      </c>
      <c r="J47" s="153">
        <v>24632.450499999999</v>
      </c>
      <c r="K47" s="154">
        <v>17395.911599999999</v>
      </c>
      <c r="L47" s="155">
        <v>6.34</v>
      </c>
      <c r="M47" s="155">
        <v>12.62</v>
      </c>
      <c r="N47" s="155">
        <v>9.7200000000000006</v>
      </c>
      <c r="O47" s="155">
        <v>173.5506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5.5896999999999997</v>
      </c>
      <c r="E48" s="151">
        <v>20431.953000000001</v>
      </c>
      <c r="F48" s="152">
        <v>111.4092</v>
      </c>
      <c r="G48" s="153">
        <v>13969.510899999999</v>
      </c>
      <c r="H48" s="153">
        <v>16131.3333</v>
      </c>
      <c r="I48" s="153">
        <v>25413.850699999999</v>
      </c>
      <c r="J48" s="153">
        <v>29207.013200000001</v>
      </c>
      <c r="K48" s="154">
        <v>21138.098900000001</v>
      </c>
      <c r="L48" s="155">
        <v>5.93</v>
      </c>
      <c r="M48" s="155">
        <v>13.5</v>
      </c>
      <c r="N48" s="155">
        <v>8.48</v>
      </c>
      <c r="O48" s="155">
        <v>174.3382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13.346</v>
      </c>
      <c r="E49" s="151">
        <v>28060.930899999999</v>
      </c>
      <c r="F49" s="152">
        <v>106.4735</v>
      </c>
      <c r="G49" s="153">
        <v>20498.9476</v>
      </c>
      <c r="H49" s="153">
        <v>24476.202799999999</v>
      </c>
      <c r="I49" s="153">
        <v>33218.054600000003</v>
      </c>
      <c r="J49" s="153">
        <v>38599.060400000002</v>
      </c>
      <c r="K49" s="154">
        <v>29058.919300000001</v>
      </c>
      <c r="L49" s="155">
        <v>5.97</v>
      </c>
      <c r="M49" s="155">
        <v>12.96</v>
      </c>
      <c r="N49" s="155">
        <v>10.5</v>
      </c>
      <c r="O49" s="155">
        <v>172.7405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3.6705000000000001</v>
      </c>
      <c r="E50" s="151">
        <v>30593.067299999999</v>
      </c>
      <c r="F50" s="152">
        <v>106.3005</v>
      </c>
      <c r="G50" s="153">
        <v>22066.467700000001</v>
      </c>
      <c r="H50" s="153">
        <v>25391.705000000002</v>
      </c>
      <c r="I50" s="153">
        <v>37319.1607</v>
      </c>
      <c r="J50" s="153">
        <v>44129.735500000003</v>
      </c>
      <c r="K50" s="154">
        <v>31961.213500000002</v>
      </c>
      <c r="L50" s="155">
        <v>5.81</v>
      </c>
      <c r="M50" s="155">
        <v>13.94</v>
      </c>
      <c r="N50" s="155">
        <v>11.53</v>
      </c>
      <c r="O50" s="155">
        <v>172.62540000000001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10.2475</v>
      </c>
      <c r="E51" s="151">
        <v>32842.719100000002</v>
      </c>
      <c r="F51" s="152">
        <v>106.485</v>
      </c>
      <c r="G51" s="153">
        <v>26116.354500000001</v>
      </c>
      <c r="H51" s="153">
        <v>29263.9071</v>
      </c>
      <c r="I51" s="153">
        <v>39041.616999999998</v>
      </c>
      <c r="J51" s="153">
        <v>50363.421199999997</v>
      </c>
      <c r="K51" s="154">
        <v>35890.880799999999</v>
      </c>
      <c r="L51" s="155">
        <v>7.93</v>
      </c>
      <c r="M51" s="155">
        <v>13.53</v>
      </c>
      <c r="N51" s="155">
        <v>13.87</v>
      </c>
      <c r="O51" s="155">
        <v>173.1651</v>
      </c>
    </row>
    <row r="52" spans="1:15" ht="14.25" customHeight="1" thickBot="1" x14ac:dyDescent="0.25">
      <c r="A52" s="188" t="s">
        <v>68</v>
      </c>
      <c r="B52" s="188"/>
      <c r="C52" s="188"/>
      <c r="D52" s="189">
        <v>0.85680000000000001</v>
      </c>
      <c r="E52" s="190">
        <v>26848.1417</v>
      </c>
      <c r="F52" s="191">
        <v>105.59910000000001</v>
      </c>
      <c r="G52" s="192">
        <v>20840.048200000001</v>
      </c>
      <c r="H52" s="192">
        <v>24271.944</v>
      </c>
      <c r="I52" s="192">
        <v>30547.557400000002</v>
      </c>
      <c r="J52" s="192">
        <v>34114.394800000002</v>
      </c>
      <c r="K52" s="193">
        <v>27575.566599999998</v>
      </c>
      <c r="L52" s="194">
        <v>7.83</v>
      </c>
      <c r="M52" s="194">
        <v>11.33</v>
      </c>
      <c r="N52" s="194">
        <v>12.57</v>
      </c>
      <c r="O52" s="194">
        <v>172.6841</v>
      </c>
    </row>
    <row r="53" spans="1:15" ht="14.25" customHeight="1" thickTop="1" x14ac:dyDescent="0.2">
      <c r="A53" s="195" t="s">
        <v>42</v>
      </c>
      <c r="B53" s="195"/>
      <c r="C53" s="195"/>
      <c r="D53" s="196">
        <v>34.489400000000003</v>
      </c>
      <c r="E53" s="197">
        <v>28728.501199999999</v>
      </c>
      <c r="F53" s="198">
        <v>107.0017</v>
      </c>
      <c r="G53" s="199">
        <v>18079</v>
      </c>
      <c r="H53" s="199">
        <v>23893.333299999998</v>
      </c>
      <c r="I53" s="199">
        <v>34162.288999999997</v>
      </c>
      <c r="J53" s="199">
        <v>41503.232000000004</v>
      </c>
      <c r="K53" s="200">
        <v>29813.787100000001</v>
      </c>
      <c r="L53" s="201">
        <v>6.7</v>
      </c>
      <c r="M53" s="201">
        <v>13.3</v>
      </c>
      <c r="N53" s="201">
        <v>11.63</v>
      </c>
      <c r="O53" s="201">
        <v>173.13030000000001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1997F-961D-4F8F-9C20-ECDF5AD38BED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O34" sqref="O34"/>
    </sheetView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2"/>
      <c r="D1" s="3" t="s">
        <v>69</v>
      </c>
      <c r="E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tr">
        <f>VLOOKUP($P$1,[1]System!$N$2:$O$16,2,0)</f>
        <v>Jihočeský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Jihočeský kraj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2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6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217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8"/>
      <c r="D9" s="219"/>
      <c r="E9" s="220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21"/>
      <c r="B10" s="222"/>
      <c r="C10" s="223" t="s">
        <v>27</v>
      </c>
      <c r="D10" s="223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4"/>
      <c r="B11" s="225"/>
      <c r="C11" s="226"/>
      <c r="D11" s="226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3" customFormat="1" ht="18.75" customHeight="1" x14ac:dyDescent="0.2">
      <c r="A12" s="227" t="s">
        <v>73</v>
      </c>
      <c r="B12" s="228" t="s">
        <v>74</v>
      </c>
      <c r="C12" s="229">
        <v>7.2694000000000001</v>
      </c>
      <c r="D12" s="230">
        <v>19375.928500000002</v>
      </c>
      <c r="E12" s="231">
        <v>13611.4035</v>
      </c>
      <c r="F12" s="231">
        <v>15472.6327</v>
      </c>
      <c r="G12" s="231">
        <v>25072.888200000001</v>
      </c>
      <c r="H12" s="231">
        <v>33213.869899999998</v>
      </c>
      <c r="I12" s="231">
        <v>21549.0344</v>
      </c>
      <c r="J12" s="232">
        <v>6.51</v>
      </c>
      <c r="K12" s="232">
        <v>16.13</v>
      </c>
      <c r="L12" s="232">
        <v>9.8800000000000008</v>
      </c>
      <c r="M12" s="232">
        <v>173.36070000000001</v>
      </c>
    </row>
    <row r="13" spans="1:20" s="233" customFormat="1" ht="18.75" customHeight="1" x14ac:dyDescent="0.2">
      <c r="A13" s="227" t="s">
        <v>75</v>
      </c>
      <c r="B13" s="228" t="s">
        <v>76</v>
      </c>
      <c r="C13" s="229">
        <v>27.219899999999999</v>
      </c>
      <c r="D13" s="230">
        <v>30259.7595</v>
      </c>
      <c r="E13" s="231">
        <v>23065.827499999999</v>
      </c>
      <c r="F13" s="231">
        <v>26179.189200000001</v>
      </c>
      <c r="G13" s="231">
        <v>35334.698600000003</v>
      </c>
      <c r="H13" s="231">
        <v>43136.982400000001</v>
      </c>
      <c r="I13" s="231">
        <v>32021.015899999999</v>
      </c>
      <c r="J13" s="232">
        <v>6.73</v>
      </c>
      <c r="K13" s="232">
        <v>12.79</v>
      </c>
      <c r="L13" s="232">
        <v>11.94</v>
      </c>
      <c r="M13" s="232">
        <v>173.06870000000001</v>
      </c>
    </row>
    <row r="14" spans="1:20" s="233" customFormat="1" ht="18.75" customHeight="1" x14ac:dyDescent="0.2">
      <c r="A14" s="234"/>
      <c r="B14" s="235"/>
      <c r="C14" s="236"/>
      <c r="D14" s="237"/>
      <c r="E14" s="238"/>
      <c r="F14" s="238"/>
      <c r="G14" s="238"/>
      <c r="H14" s="238"/>
      <c r="I14" s="238"/>
      <c r="J14" s="239"/>
      <c r="K14" s="239"/>
      <c r="L14" s="239"/>
      <c r="M14" s="239"/>
    </row>
    <row r="15" spans="1:20" s="246" customFormat="1" ht="17.25" hidden="1" customHeight="1" x14ac:dyDescent="0.2">
      <c r="A15" s="240" t="s">
        <v>77</v>
      </c>
      <c r="B15" s="241" t="s">
        <v>78</v>
      </c>
      <c r="C15" s="242">
        <v>2.6301000000000001</v>
      </c>
      <c r="D15" s="243" t="s">
        <v>44</v>
      </c>
      <c r="E15" s="244" t="s">
        <v>44</v>
      </c>
      <c r="F15" s="244" t="s">
        <v>44</v>
      </c>
      <c r="G15" s="244" t="s">
        <v>44</v>
      </c>
      <c r="H15" s="244" t="s">
        <v>44</v>
      </c>
      <c r="I15" s="244" t="s">
        <v>44</v>
      </c>
      <c r="J15" s="245" t="s">
        <v>44</v>
      </c>
      <c r="K15" s="245" t="s">
        <v>44</v>
      </c>
      <c r="L15" s="245" t="s">
        <v>44</v>
      </c>
      <c r="M15" s="245" t="s">
        <v>44</v>
      </c>
    </row>
    <row r="16" spans="1:20" s="233" customFormat="1" ht="17.25" hidden="1" customHeight="1" x14ac:dyDescent="0.2">
      <c r="A16" s="227" t="s">
        <v>79</v>
      </c>
      <c r="B16" s="228" t="s">
        <v>80</v>
      </c>
      <c r="C16" s="229">
        <v>0.43880000000000002</v>
      </c>
      <c r="D16" s="230" t="s">
        <v>44</v>
      </c>
      <c r="E16" s="231" t="s">
        <v>44</v>
      </c>
      <c r="F16" s="231" t="s">
        <v>44</v>
      </c>
      <c r="G16" s="231" t="s">
        <v>44</v>
      </c>
      <c r="H16" s="231" t="s">
        <v>44</v>
      </c>
      <c r="I16" s="231" t="s">
        <v>44</v>
      </c>
      <c r="J16" s="232" t="s">
        <v>44</v>
      </c>
      <c r="K16" s="232" t="s">
        <v>44</v>
      </c>
      <c r="L16" s="232" t="s">
        <v>44</v>
      </c>
      <c r="M16" s="232" t="s">
        <v>44</v>
      </c>
      <c r="O16" s="246"/>
      <c r="P16" s="246"/>
      <c r="Q16" s="246"/>
    </row>
    <row r="17" spans="1:17" s="233" customFormat="1" ht="17.25" hidden="1" customHeight="1" x14ac:dyDescent="0.2">
      <c r="A17" s="227" t="s">
        <v>81</v>
      </c>
      <c r="B17" s="228" t="s">
        <v>82</v>
      </c>
      <c r="C17" s="229">
        <v>1.3099000000000001</v>
      </c>
      <c r="D17" s="230" t="s">
        <v>44</v>
      </c>
      <c r="E17" s="231" t="s">
        <v>44</v>
      </c>
      <c r="F17" s="231" t="s">
        <v>44</v>
      </c>
      <c r="G17" s="231" t="s">
        <v>44</v>
      </c>
      <c r="H17" s="231" t="s">
        <v>44</v>
      </c>
      <c r="I17" s="231" t="s">
        <v>44</v>
      </c>
      <c r="J17" s="232" t="s">
        <v>44</v>
      </c>
      <c r="K17" s="232" t="s">
        <v>44</v>
      </c>
      <c r="L17" s="232" t="s">
        <v>44</v>
      </c>
      <c r="M17" s="232" t="s">
        <v>44</v>
      </c>
      <c r="O17" s="246"/>
      <c r="P17" s="246"/>
      <c r="Q17" s="246"/>
    </row>
    <row r="18" spans="1:17" s="233" customFormat="1" ht="17.25" hidden="1" customHeight="1" x14ac:dyDescent="0.2">
      <c r="A18" s="227" t="s">
        <v>83</v>
      </c>
      <c r="B18" s="228" t="s">
        <v>84</v>
      </c>
      <c r="C18" s="229">
        <v>0.88129999999999997</v>
      </c>
      <c r="D18" s="230" t="s">
        <v>44</v>
      </c>
      <c r="E18" s="231" t="s">
        <v>44</v>
      </c>
      <c r="F18" s="231" t="s">
        <v>44</v>
      </c>
      <c r="G18" s="231" t="s">
        <v>44</v>
      </c>
      <c r="H18" s="231" t="s">
        <v>44</v>
      </c>
      <c r="I18" s="231" t="s">
        <v>44</v>
      </c>
      <c r="J18" s="232" t="s">
        <v>44</v>
      </c>
      <c r="K18" s="232" t="s">
        <v>44</v>
      </c>
      <c r="L18" s="232" t="s">
        <v>44</v>
      </c>
      <c r="M18" s="232" t="s">
        <v>44</v>
      </c>
      <c r="O18" s="246"/>
      <c r="P18" s="246"/>
      <c r="Q18" s="246"/>
    </row>
    <row r="19" spans="1:17" s="233" customFormat="1" ht="18.75" customHeight="1" x14ac:dyDescent="0.2">
      <c r="A19" s="240" t="s">
        <v>85</v>
      </c>
      <c r="B19" s="241" t="s">
        <v>86</v>
      </c>
      <c r="C19" s="242">
        <v>1.5670999999999999</v>
      </c>
      <c r="D19" s="243">
        <v>45293.752899999999</v>
      </c>
      <c r="E19" s="244">
        <v>32840.356</v>
      </c>
      <c r="F19" s="244">
        <v>38370.6423</v>
      </c>
      <c r="G19" s="244">
        <v>54558.442799999997</v>
      </c>
      <c r="H19" s="244">
        <v>66386.882400000002</v>
      </c>
      <c r="I19" s="244">
        <v>48155.101000000002</v>
      </c>
      <c r="J19" s="245">
        <v>11.1</v>
      </c>
      <c r="K19" s="245">
        <v>25.24</v>
      </c>
      <c r="L19" s="245">
        <v>13.08</v>
      </c>
      <c r="M19" s="245">
        <v>173.3006</v>
      </c>
      <c r="O19" s="246"/>
      <c r="P19" s="246"/>
      <c r="Q19" s="246"/>
    </row>
    <row r="20" spans="1:17" s="233" customFormat="1" ht="18.75" customHeight="1" x14ac:dyDescent="0.2">
      <c r="A20" s="227" t="s">
        <v>87</v>
      </c>
      <c r="B20" s="228" t="s">
        <v>88</v>
      </c>
      <c r="C20" s="229">
        <v>0.20760000000000001</v>
      </c>
      <c r="D20" s="230">
        <v>53662.366600000001</v>
      </c>
      <c r="E20" s="231">
        <v>38792.027999999998</v>
      </c>
      <c r="F20" s="231">
        <v>43470.073199999999</v>
      </c>
      <c r="G20" s="231">
        <v>65073.628900000003</v>
      </c>
      <c r="H20" s="231">
        <v>84467.088699999993</v>
      </c>
      <c r="I20" s="231">
        <v>57415.034899999999</v>
      </c>
      <c r="J20" s="232">
        <v>14.46</v>
      </c>
      <c r="K20" s="232">
        <v>29.33</v>
      </c>
      <c r="L20" s="232">
        <v>11.26</v>
      </c>
      <c r="M20" s="232">
        <v>173.63419999999999</v>
      </c>
      <c r="O20" s="246"/>
      <c r="P20" s="246"/>
      <c r="Q20" s="246"/>
    </row>
    <row r="21" spans="1:17" s="246" customFormat="1" ht="18.75" customHeight="1" x14ac:dyDescent="0.2">
      <c r="A21" s="227" t="s">
        <v>89</v>
      </c>
      <c r="B21" s="228" t="s">
        <v>90</v>
      </c>
      <c r="C21" s="229">
        <v>0.2084</v>
      </c>
      <c r="D21" s="230">
        <v>43480.372100000001</v>
      </c>
      <c r="E21" s="231">
        <v>30807.6414</v>
      </c>
      <c r="F21" s="231">
        <v>37005.310599999997</v>
      </c>
      <c r="G21" s="231">
        <v>51316.222399999999</v>
      </c>
      <c r="H21" s="231">
        <v>65062.770400000001</v>
      </c>
      <c r="I21" s="231">
        <v>45780.620600000002</v>
      </c>
      <c r="J21" s="232">
        <v>13.68</v>
      </c>
      <c r="K21" s="232">
        <v>24.89</v>
      </c>
      <c r="L21" s="232">
        <v>10.36</v>
      </c>
      <c r="M21" s="232">
        <v>173.79679999999999</v>
      </c>
    </row>
    <row r="22" spans="1:17" s="233" customFormat="1" ht="18.75" customHeight="1" x14ac:dyDescent="0.2">
      <c r="A22" s="227" t="s">
        <v>91</v>
      </c>
      <c r="B22" s="228" t="s">
        <v>92</v>
      </c>
      <c r="C22" s="229">
        <v>1.1004</v>
      </c>
      <c r="D22" s="230">
        <v>44610.102599999998</v>
      </c>
      <c r="E22" s="231">
        <v>33276.2572</v>
      </c>
      <c r="F22" s="231">
        <v>38065.9902</v>
      </c>
      <c r="G22" s="231">
        <v>53630.264999999999</v>
      </c>
      <c r="H22" s="231">
        <v>63901.069600000003</v>
      </c>
      <c r="I22" s="231">
        <v>47283.148099999999</v>
      </c>
      <c r="J22" s="232">
        <v>9.92</v>
      </c>
      <c r="K22" s="232">
        <v>24.34</v>
      </c>
      <c r="L22" s="232">
        <v>14.13</v>
      </c>
      <c r="M22" s="232">
        <v>173.13390000000001</v>
      </c>
      <c r="O22" s="246"/>
      <c r="P22" s="246"/>
      <c r="Q22" s="246"/>
    </row>
    <row r="23" spans="1:17" s="233" customFormat="1" ht="18.75" customHeight="1" x14ac:dyDescent="0.2">
      <c r="A23" s="227" t="s">
        <v>93</v>
      </c>
      <c r="B23" s="228" t="s">
        <v>94</v>
      </c>
      <c r="C23" s="229">
        <v>4.7500000000000001E-2</v>
      </c>
      <c r="D23" s="230">
        <v>35103.285199999998</v>
      </c>
      <c r="E23" s="231">
        <v>24891.168000000001</v>
      </c>
      <c r="F23" s="231">
        <v>27098.037499999999</v>
      </c>
      <c r="G23" s="231">
        <v>46274.085599999999</v>
      </c>
      <c r="H23" s="231">
        <v>54443.563000000002</v>
      </c>
      <c r="I23" s="231">
        <v>38212.033100000001</v>
      </c>
      <c r="J23" s="232">
        <v>9.51</v>
      </c>
      <c r="K23" s="232">
        <v>25.55</v>
      </c>
      <c r="L23" s="232">
        <v>9.4600000000000009</v>
      </c>
      <c r="M23" s="232">
        <v>173.524</v>
      </c>
      <c r="O23" s="246"/>
      <c r="P23" s="246"/>
      <c r="Q23" s="246"/>
    </row>
    <row r="24" spans="1:17" s="233" customFormat="1" ht="18.75" customHeight="1" x14ac:dyDescent="0.2">
      <c r="A24" s="240" t="s">
        <v>95</v>
      </c>
      <c r="B24" s="241" t="s">
        <v>96</v>
      </c>
      <c r="C24" s="242">
        <v>10.3972</v>
      </c>
      <c r="D24" s="243">
        <v>30308.2137</v>
      </c>
      <c r="E24" s="244">
        <v>25073.627199999999</v>
      </c>
      <c r="F24" s="244">
        <v>27205.543900000001</v>
      </c>
      <c r="G24" s="244">
        <v>33600.2785</v>
      </c>
      <c r="H24" s="244">
        <v>37768.470399999998</v>
      </c>
      <c r="I24" s="244">
        <v>31403.872299999999</v>
      </c>
      <c r="J24" s="245">
        <v>7.32</v>
      </c>
      <c r="K24" s="245">
        <v>8.64</v>
      </c>
      <c r="L24" s="245">
        <v>15.45</v>
      </c>
      <c r="M24" s="245">
        <v>173.77420000000001</v>
      </c>
      <c r="O24" s="246"/>
      <c r="P24" s="246"/>
      <c r="Q24" s="246"/>
    </row>
    <row r="25" spans="1:17" s="233" customFormat="1" ht="18.75" customHeight="1" x14ac:dyDescent="0.2">
      <c r="A25" s="227" t="s">
        <v>97</v>
      </c>
      <c r="B25" s="228" t="s">
        <v>98</v>
      </c>
      <c r="C25" s="229">
        <v>0.40039999999999998</v>
      </c>
      <c r="D25" s="230">
        <v>32719.827799999999</v>
      </c>
      <c r="E25" s="231">
        <v>24507.092700000001</v>
      </c>
      <c r="F25" s="231">
        <v>28208.6639</v>
      </c>
      <c r="G25" s="231">
        <v>36398.191400000003</v>
      </c>
      <c r="H25" s="231">
        <v>39938.8917</v>
      </c>
      <c r="I25" s="231">
        <v>32712.1057</v>
      </c>
      <c r="J25" s="232">
        <v>10.39</v>
      </c>
      <c r="K25" s="232">
        <v>12.81</v>
      </c>
      <c r="L25" s="232">
        <v>9.2799999999999994</v>
      </c>
      <c r="M25" s="232">
        <v>173.49420000000001</v>
      </c>
      <c r="O25" s="246"/>
      <c r="P25" s="246"/>
      <c r="Q25" s="246"/>
    </row>
    <row r="26" spans="1:17" s="246" customFormat="1" ht="18.75" customHeight="1" x14ac:dyDescent="0.2">
      <c r="A26" s="227" t="s">
        <v>99</v>
      </c>
      <c r="B26" s="228" t="s">
        <v>100</v>
      </c>
      <c r="C26" s="229">
        <v>0.3362</v>
      </c>
      <c r="D26" s="230">
        <v>40384.411899999999</v>
      </c>
      <c r="E26" s="231">
        <v>25167.591899999999</v>
      </c>
      <c r="F26" s="231">
        <v>32882.563900000001</v>
      </c>
      <c r="G26" s="231">
        <v>52942.7261</v>
      </c>
      <c r="H26" s="231">
        <v>73473.186100000006</v>
      </c>
      <c r="I26" s="231">
        <v>45242.078500000003</v>
      </c>
      <c r="J26" s="232">
        <v>7.53</v>
      </c>
      <c r="K26" s="232">
        <v>19.7</v>
      </c>
      <c r="L26" s="232">
        <v>11.22</v>
      </c>
      <c r="M26" s="232">
        <v>175.4837</v>
      </c>
    </row>
    <row r="27" spans="1:17" s="233" customFormat="1" ht="18.75" customHeight="1" x14ac:dyDescent="0.2">
      <c r="A27" s="227" t="s">
        <v>101</v>
      </c>
      <c r="B27" s="228" t="s">
        <v>102</v>
      </c>
      <c r="C27" s="229">
        <v>7.7942999999999998</v>
      </c>
      <c r="D27" s="230">
        <v>29919.846600000001</v>
      </c>
      <c r="E27" s="231">
        <v>25407.175899999998</v>
      </c>
      <c r="F27" s="231">
        <v>27203.495500000001</v>
      </c>
      <c r="G27" s="231">
        <v>32837.504200000003</v>
      </c>
      <c r="H27" s="231">
        <v>35292.668599999997</v>
      </c>
      <c r="I27" s="231">
        <v>30271.649799999999</v>
      </c>
      <c r="J27" s="232">
        <v>6.24</v>
      </c>
      <c r="K27" s="232">
        <v>5.67</v>
      </c>
      <c r="L27" s="232">
        <v>17.329999999999998</v>
      </c>
      <c r="M27" s="232">
        <v>173.7355</v>
      </c>
      <c r="O27" s="246"/>
      <c r="P27" s="246"/>
      <c r="Q27" s="246"/>
    </row>
    <row r="28" spans="1:17" s="233" customFormat="1" ht="18.75" customHeight="1" x14ac:dyDescent="0.2">
      <c r="A28" s="227" t="s">
        <v>103</v>
      </c>
      <c r="B28" s="228" t="s">
        <v>104</v>
      </c>
      <c r="C28" s="229">
        <v>0.95809999999999995</v>
      </c>
      <c r="D28" s="230">
        <v>32516.568599999999</v>
      </c>
      <c r="E28" s="231">
        <v>23480.2533</v>
      </c>
      <c r="F28" s="231">
        <v>27604.005700000002</v>
      </c>
      <c r="G28" s="231">
        <v>41636.641799999998</v>
      </c>
      <c r="H28" s="231">
        <v>51262.121299999999</v>
      </c>
      <c r="I28" s="231">
        <v>35193.3966</v>
      </c>
      <c r="J28" s="232">
        <v>10.79</v>
      </c>
      <c r="K28" s="232">
        <v>19.2</v>
      </c>
      <c r="L28" s="232">
        <v>10.65</v>
      </c>
      <c r="M28" s="232">
        <v>173.9478</v>
      </c>
      <c r="O28" s="246"/>
      <c r="P28" s="246"/>
      <c r="Q28" s="246"/>
    </row>
    <row r="29" spans="1:17" s="233" customFormat="1" ht="18.75" customHeight="1" x14ac:dyDescent="0.2">
      <c r="A29" s="227" t="s">
        <v>105</v>
      </c>
      <c r="B29" s="228" t="s">
        <v>106</v>
      </c>
      <c r="C29" s="229">
        <v>0.1132</v>
      </c>
      <c r="D29" s="230">
        <v>34226.8531</v>
      </c>
      <c r="E29" s="231">
        <v>26226.096600000001</v>
      </c>
      <c r="F29" s="231">
        <v>30262.637900000002</v>
      </c>
      <c r="G29" s="231">
        <v>38558.200900000003</v>
      </c>
      <c r="H29" s="231">
        <v>44852.168799999999</v>
      </c>
      <c r="I29" s="231">
        <v>34894.190399999999</v>
      </c>
      <c r="J29" s="232">
        <v>10.58</v>
      </c>
      <c r="K29" s="232">
        <v>15.28</v>
      </c>
      <c r="L29" s="232">
        <v>9.7799999999999994</v>
      </c>
      <c r="M29" s="232">
        <v>174.0986</v>
      </c>
      <c r="O29" s="246"/>
      <c r="P29" s="246"/>
      <c r="Q29" s="246"/>
    </row>
    <row r="30" spans="1:17" s="233" customFormat="1" ht="18.75" customHeight="1" x14ac:dyDescent="0.2">
      <c r="A30" s="227" t="s">
        <v>107</v>
      </c>
      <c r="B30" s="228" t="s">
        <v>108</v>
      </c>
      <c r="C30" s="229">
        <v>0.79479999999999995</v>
      </c>
      <c r="D30" s="230">
        <v>29742.822400000001</v>
      </c>
      <c r="E30" s="231">
        <v>22735.5</v>
      </c>
      <c r="F30" s="231">
        <v>25689.802800000001</v>
      </c>
      <c r="G30" s="231">
        <v>34595.340700000001</v>
      </c>
      <c r="H30" s="231">
        <v>40737.298000000003</v>
      </c>
      <c r="I30" s="231">
        <v>30927.839400000001</v>
      </c>
      <c r="J30" s="232">
        <v>10.57</v>
      </c>
      <c r="K30" s="232">
        <v>12.46</v>
      </c>
      <c r="L30" s="232">
        <v>10.76</v>
      </c>
      <c r="M30" s="232">
        <v>173.31630000000001</v>
      </c>
      <c r="O30" s="246"/>
      <c r="P30" s="246"/>
      <c r="Q30" s="246"/>
    </row>
    <row r="31" spans="1:17" s="246" customFormat="1" ht="18.75" customHeight="1" x14ac:dyDescent="0.2">
      <c r="A31" s="240" t="s">
        <v>109</v>
      </c>
      <c r="B31" s="241" t="s">
        <v>110</v>
      </c>
      <c r="C31" s="242">
        <v>9.0746000000000002</v>
      </c>
      <c r="D31" s="243">
        <v>30739.9787</v>
      </c>
      <c r="E31" s="244">
        <v>22835.352200000001</v>
      </c>
      <c r="F31" s="244">
        <v>26200.4846</v>
      </c>
      <c r="G31" s="244">
        <v>36936.1158</v>
      </c>
      <c r="H31" s="244">
        <v>43642.219100000002</v>
      </c>
      <c r="I31" s="244">
        <v>32234.045900000001</v>
      </c>
      <c r="J31" s="245">
        <v>6.26</v>
      </c>
      <c r="K31" s="245">
        <v>15.41</v>
      </c>
      <c r="L31" s="245">
        <v>11.43</v>
      </c>
      <c r="M31" s="245">
        <v>171.8348</v>
      </c>
    </row>
    <row r="32" spans="1:17" s="233" customFormat="1" ht="18.75" customHeight="1" x14ac:dyDescent="0.2">
      <c r="A32" s="227" t="s">
        <v>111</v>
      </c>
      <c r="B32" s="228" t="s">
        <v>112</v>
      </c>
      <c r="C32" s="229">
        <v>0.81859999999999999</v>
      </c>
      <c r="D32" s="230">
        <v>27709.785199999998</v>
      </c>
      <c r="E32" s="231">
        <v>21736.5268</v>
      </c>
      <c r="F32" s="231">
        <v>24599.759999999998</v>
      </c>
      <c r="G32" s="231">
        <v>31994.974099999999</v>
      </c>
      <c r="H32" s="231">
        <v>36100.500500000002</v>
      </c>
      <c r="I32" s="231">
        <v>28417.063999999998</v>
      </c>
      <c r="J32" s="232">
        <v>8.14</v>
      </c>
      <c r="K32" s="232">
        <v>13.04</v>
      </c>
      <c r="L32" s="232">
        <v>10.029999999999999</v>
      </c>
      <c r="M32" s="232">
        <v>173.06620000000001</v>
      </c>
      <c r="O32" s="246"/>
      <c r="P32" s="246"/>
      <c r="Q32" s="246"/>
    </row>
    <row r="33" spans="1:17" s="233" customFormat="1" ht="18.75" customHeight="1" x14ac:dyDescent="0.2">
      <c r="A33" s="227" t="s">
        <v>113</v>
      </c>
      <c r="B33" s="228" t="s">
        <v>114</v>
      </c>
      <c r="C33" s="229">
        <v>0.79049999999999998</v>
      </c>
      <c r="D33" s="230">
        <v>36153.871099999997</v>
      </c>
      <c r="E33" s="231">
        <v>27124.047600000002</v>
      </c>
      <c r="F33" s="231">
        <v>31199.648700000002</v>
      </c>
      <c r="G33" s="231">
        <v>41131.736599999997</v>
      </c>
      <c r="H33" s="231">
        <v>46949.472199999997</v>
      </c>
      <c r="I33" s="231">
        <v>36549.555399999997</v>
      </c>
      <c r="J33" s="232">
        <v>3.12</v>
      </c>
      <c r="K33" s="232">
        <v>20.6</v>
      </c>
      <c r="L33" s="232">
        <v>10.47</v>
      </c>
      <c r="M33" s="232">
        <v>175.11099999999999</v>
      </c>
      <c r="O33" s="246"/>
      <c r="P33" s="246"/>
      <c r="Q33" s="246"/>
    </row>
    <row r="34" spans="1:17" s="246" customFormat="1" ht="18.75" customHeight="1" x14ac:dyDescent="0.2">
      <c r="A34" s="227" t="s">
        <v>115</v>
      </c>
      <c r="B34" s="228" t="s">
        <v>116</v>
      </c>
      <c r="C34" s="229">
        <v>6.6893000000000002</v>
      </c>
      <c r="D34" s="230">
        <v>31251.363499999999</v>
      </c>
      <c r="E34" s="231">
        <v>23288.331300000002</v>
      </c>
      <c r="F34" s="231">
        <v>26795.9159</v>
      </c>
      <c r="G34" s="231">
        <v>37662.620600000002</v>
      </c>
      <c r="H34" s="231">
        <v>44261.944199999998</v>
      </c>
      <c r="I34" s="231">
        <v>32830.185799999999</v>
      </c>
      <c r="J34" s="232">
        <v>6.34</v>
      </c>
      <c r="K34" s="232">
        <v>15.08</v>
      </c>
      <c r="L34" s="232">
        <v>11.81</v>
      </c>
      <c r="M34" s="232">
        <v>171.11510000000001</v>
      </c>
    </row>
    <row r="35" spans="1:17" s="233" customFormat="1" ht="18.75" customHeight="1" x14ac:dyDescent="0.2">
      <c r="A35" s="227" t="s">
        <v>117</v>
      </c>
      <c r="B35" s="228" t="s">
        <v>118</v>
      </c>
      <c r="C35" s="229">
        <v>0.62819999999999998</v>
      </c>
      <c r="D35" s="230">
        <v>25276.510200000001</v>
      </c>
      <c r="E35" s="231">
        <v>19907.764800000001</v>
      </c>
      <c r="F35" s="231">
        <v>22555.692999999999</v>
      </c>
      <c r="G35" s="231">
        <v>29148.866099999999</v>
      </c>
      <c r="H35" s="231">
        <v>33207.5985</v>
      </c>
      <c r="I35" s="231">
        <v>26177.918300000001</v>
      </c>
      <c r="J35" s="232">
        <v>7.69</v>
      </c>
      <c r="K35" s="232">
        <v>14.3</v>
      </c>
      <c r="L35" s="232">
        <v>10.58</v>
      </c>
      <c r="M35" s="232">
        <v>173.1875</v>
      </c>
      <c r="O35" s="246"/>
      <c r="P35" s="246"/>
      <c r="Q35" s="246"/>
    </row>
    <row r="36" spans="1:17" s="233" customFormat="1" ht="18.75" customHeight="1" x14ac:dyDescent="0.2">
      <c r="A36" s="227" t="s">
        <v>119</v>
      </c>
      <c r="B36" s="228" t="s">
        <v>120</v>
      </c>
      <c r="C36" s="229">
        <v>0.14680000000000001</v>
      </c>
      <c r="D36" s="230">
        <v>28577.304899999999</v>
      </c>
      <c r="E36" s="231">
        <v>20635.6666</v>
      </c>
      <c r="F36" s="231">
        <v>24018.929400000001</v>
      </c>
      <c r="G36" s="231">
        <v>33381.264999999999</v>
      </c>
      <c r="H36" s="231">
        <v>38043.485999999997</v>
      </c>
      <c r="I36" s="231">
        <v>29051.6826</v>
      </c>
      <c r="J36" s="232">
        <v>7.65</v>
      </c>
      <c r="K36" s="232">
        <v>14.68</v>
      </c>
      <c r="L36" s="232">
        <v>9.73</v>
      </c>
      <c r="M36" s="232">
        <v>174.321</v>
      </c>
      <c r="O36" s="246"/>
      <c r="P36" s="246"/>
      <c r="Q36" s="246"/>
    </row>
    <row r="37" spans="1:17" s="246" customFormat="1" ht="18.75" customHeight="1" x14ac:dyDescent="0.2">
      <c r="A37" s="240" t="s">
        <v>121</v>
      </c>
      <c r="B37" s="241" t="s">
        <v>122</v>
      </c>
      <c r="C37" s="242">
        <v>1.7851999999999999</v>
      </c>
      <c r="D37" s="243">
        <v>25912.8056</v>
      </c>
      <c r="E37" s="244">
        <v>19800.2153</v>
      </c>
      <c r="F37" s="244">
        <v>22686.447800000002</v>
      </c>
      <c r="G37" s="244">
        <v>30133.412100000001</v>
      </c>
      <c r="H37" s="244">
        <v>34242.744700000003</v>
      </c>
      <c r="I37" s="244">
        <v>26853.6322</v>
      </c>
      <c r="J37" s="245">
        <v>8.8800000000000008</v>
      </c>
      <c r="K37" s="245">
        <v>12.76</v>
      </c>
      <c r="L37" s="245">
        <v>10.39</v>
      </c>
      <c r="M37" s="245">
        <v>173.21369999999999</v>
      </c>
    </row>
    <row r="38" spans="1:17" s="233" customFormat="1" ht="18.75" customHeight="1" x14ac:dyDescent="0.2">
      <c r="A38" s="227" t="s">
        <v>123</v>
      </c>
      <c r="B38" s="228" t="s">
        <v>124</v>
      </c>
      <c r="C38" s="229">
        <v>0.58309999999999995</v>
      </c>
      <c r="D38" s="230">
        <v>25229.139299999999</v>
      </c>
      <c r="E38" s="231">
        <v>19551.0988</v>
      </c>
      <c r="F38" s="231">
        <v>22110.4385</v>
      </c>
      <c r="G38" s="231">
        <v>29177.938399999999</v>
      </c>
      <c r="H38" s="231">
        <v>32794.593800000002</v>
      </c>
      <c r="I38" s="231">
        <v>25997.547399999999</v>
      </c>
      <c r="J38" s="232">
        <v>10.01</v>
      </c>
      <c r="K38" s="232">
        <v>11.85</v>
      </c>
      <c r="L38" s="232">
        <v>10.3</v>
      </c>
      <c r="M38" s="232">
        <v>173.7251</v>
      </c>
      <c r="O38" s="246"/>
      <c r="P38" s="246"/>
      <c r="Q38" s="246"/>
    </row>
    <row r="39" spans="1:17" s="233" customFormat="1" ht="18.75" customHeight="1" x14ac:dyDescent="0.2">
      <c r="A39" s="227" t="s">
        <v>125</v>
      </c>
      <c r="B39" s="228" t="s">
        <v>126</v>
      </c>
      <c r="C39" s="229">
        <v>8.6199999999999999E-2</v>
      </c>
      <c r="D39" s="230">
        <v>23199.007699999998</v>
      </c>
      <c r="E39" s="231">
        <v>16961.333299999998</v>
      </c>
      <c r="F39" s="231">
        <v>18616.542099999999</v>
      </c>
      <c r="G39" s="231">
        <v>25805.026300000001</v>
      </c>
      <c r="H39" s="231">
        <v>29553.436000000002</v>
      </c>
      <c r="I39" s="231">
        <v>23004.915199999999</v>
      </c>
      <c r="J39" s="232">
        <v>7.21</v>
      </c>
      <c r="K39" s="232">
        <v>14.22</v>
      </c>
      <c r="L39" s="232">
        <v>8.15</v>
      </c>
      <c r="M39" s="232">
        <v>170.93940000000001</v>
      </c>
      <c r="O39" s="246"/>
      <c r="P39" s="246"/>
      <c r="Q39" s="246"/>
    </row>
    <row r="40" spans="1:17" s="246" customFormat="1" ht="18.75" customHeight="1" x14ac:dyDescent="0.2">
      <c r="A40" s="227" t="s">
        <v>127</v>
      </c>
      <c r="B40" s="228" t="s">
        <v>128</v>
      </c>
      <c r="C40" s="229">
        <v>0.31380000000000002</v>
      </c>
      <c r="D40" s="230">
        <v>27428.3871</v>
      </c>
      <c r="E40" s="231">
        <v>21485.9614</v>
      </c>
      <c r="F40" s="231">
        <v>24146.583299999998</v>
      </c>
      <c r="G40" s="231">
        <v>31903.754499999999</v>
      </c>
      <c r="H40" s="231">
        <v>34942.611299999997</v>
      </c>
      <c r="I40" s="231">
        <v>28078.037</v>
      </c>
      <c r="J40" s="232">
        <v>7.36</v>
      </c>
      <c r="K40" s="232">
        <v>15.04</v>
      </c>
      <c r="L40" s="232">
        <v>10.33</v>
      </c>
      <c r="M40" s="232">
        <v>173.8501</v>
      </c>
    </row>
    <row r="41" spans="1:17" s="233" customFormat="1" ht="18.75" customHeight="1" x14ac:dyDescent="0.2">
      <c r="A41" s="227" t="s">
        <v>129</v>
      </c>
      <c r="B41" s="228" t="s">
        <v>130</v>
      </c>
      <c r="C41" s="229">
        <v>0.80189999999999995</v>
      </c>
      <c r="D41" s="230">
        <v>26093.3874</v>
      </c>
      <c r="E41" s="231">
        <v>20090.834699999999</v>
      </c>
      <c r="F41" s="231">
        <v>23019.476500000001</v>
      </c>
      <c r="G41" s="231">
        <v>30733.602299999999</v>
      </c>
      <c r="H41" s="231">
        <v>35563.299099999997</v>
      </c>
      <c r="I41" s="231">
        <v>27410.996200000001</v>
      </c>
      <c r="J41" s="232">
        <v>8.86</v>
      </c>
      <c r="K41" s="232">
        <v>12.35</v>
      </c>
      <c r="L41" s="232">
        <v>10.67</v>
      </c>
      <c r="M41" s="232">
        <v>172.83750000000001</v>
      </c>
      <c r="O41" s="246"/>
      <c r="P41" s="246"/>
      <c r="Q41" s="246"/>
    </row>
    <row r="42" spans="1:17" s="233" customFormat="1" ht="18.75" customHeight="1" x14ac:dyDescent="0.2">
      <c r="A42" s="240" t="s">
        <v>131</v>
      </c>
      <c r="B42" s="241" t="s">
        <v>132</v>
      </c>
      <c r="C42" s="242">
        <v>5.3860000000000001</v>
      </c>
      <c r="D42" s="243">
        <v>22428.626100000001</v>
      </c>
      <c r="E42" s="244">
        <v>15754.438899999999</v>
      </c>
      <c r="F42" s="244">
        <v>18242.191900000002</v>
      </c>
      <c r="G42" s="244">
        <v>28190.468499999999</v>
      </c>
      <c r="H42" s="244">
        <v>37483.327400000002</v>
      </c>
      <c r="I42" s="244">
        <v>24523.974200000001</v>
      </c>
      <c r="J42" s="245">
        <v>6.32</v>
      </c>
      <c r="K42" s="245">
        <v>16.88</v>
      </c>
      <c r="L42" s="245">
        <v>10.61</v>
      </c>
      <c r="M42" s="245">
        <v>171.44749999999999</v>
      </c>
      <c r="O42" s="246"/>
      <c r="P42" s="246"/>
      <c r="Q42" s="246"/>
    </row>
    <row r="43" spans="1:17" s="233" customFormat="1" ht="18.75" customHeight="1" x14ac:dyDescent="0.2">
      <c r="A43" s="227" t="s">
        <v>133</v>
      </c>
      <c r="B43" s="228" t="s">
        <v>134</v>
      </c>
      <c r="C43" s="229">
        <v>2.3226</v>
      </c>
      <c r="D43" s="230">
        <v>18349.2837</v>
      </c>
      <c r="E43" s="231">
        <v>14820.519700000001</v>
      </c>
      <c r="F43" s="231">
        <v>16173.799300000001</v>
      </c>
      <c r="G43" s="231">
        <v>21447.803899999999</v>
      </c>
      <c r="H43" s="231">
        <v>24861.302100000001</v>
      </c>
      <c r="I43" s="231">
        <v>19249.096699999998</v>
      </c>
      <c r="J43" s="232">
        <v>8.2799999999999994</v>
      </c>
      <c r="K43" s="232">
        <v>8.73</v>
      </c>
      <c r="L43" s="232">
        <v>9.5</v>
      </c>
      <c r="M43" s="232">
        <v>173.80860000000001</v>
      </c>
      <c r="O43" s="246"/>
      <c r="P43" s="246"/>
      <c r="Q43" s="246"/>
    </row>
    <row r="44" spans="1:17" s="233" customFormat="1" ht="18.75" customHeight="1" x14ac:dyDescent="0.2">
      <c r="A44" s="227" t="s">
        <v>135</v>
      </c>
      <c r="B44" s="228" t="s">
        <v>136</v>
      </c>
      <c r="C44" s="229">
        <v>7.6399999999999996E-2</v>
      </c>
      <c r="D44" s="230">
        <v>21285.3429</v>
      </c>
      <c r="E44" s="231">
        <v>17450</v>
      </c>
      <c r="F44" s="231">
        <v>18865.25</v>
      </c>
      <c r="G44" s="231">
        <v>24948.077099999999</v>
      </c>
      <c r="H44" s="231">
        <v>29120.4372</v>
      </c>
      <c r="I44" s="231">
        <v>22367.9856</v>
      </c>
      <c r="J44" s="232">
        <v>9.75</v>
      </c>
      <c r="K44" s="232">
        <v>13.05</v>
      </c>
      <c r="L44" s="232">
        <v>10.65</v>
      </c>
      <c r="M44" s="232">
        <v>174.80350000000001</v>
      </c>
      <c r="O44" s="246"/>
      <c r="P44" s="246"/>
      <c r="Q44" s="246"/>
    </row>
    <row r="45" spans="1:17" s="246" customFormat="1" ht="18.75" customHeight="1" x14ac:dyDescent="0.2">
      <c r="A45" s="227" t="s">
        <v>137</v>
      </c>
      <c r="B45" s="228" t="s">
        <v>138</v>
      </c>
      <c r="C45" s="229">
        <v>1.7293000000000001</v>
      </c>
      <c r="D45" s="230">
        <v>23793.181400000001</v>
      </c>
      <c r="E45" s="231">
        <v>18986.167700000002</v>
      </c>
      <c r="F45" s="231">
        <v>21044.039700000001</v>
      </c>
      <c r="G45" s="231">
        <v>26531.159800000001</v>
      </c>
      <c r="H45" s="231">
        <v>31178.1888</v>
      </c>
      <c r="I45" s="231">
        <v>24503.715700000001</v>
      </c>
      <c r="J45" s="232">
        <v>5.25</v>
      </c>
      <c r="K45" s="232">
        <v>18.829999999999998</v>
      </c>
      <c r="L45" s="232">
        <v>11.16</v>
      </c>
      <c r="M45" s="232">
        <v>171.44829999999999</v>
      </c>
    </row>
    <row r="46" spans="1:17" s="246" customFormat="1" ht="18.75" customHeight="1" x14ac:dyDescent="0.2">
      <c r="A46" s="227" t="s">
        <v>139</v>
      </c>
      <c r="B46" s="228" t="s">
        <v>140</v>
      </c>
      <c r="C46" s="229">
        <v>1.2575000000000001</v>
      </c>
      <c r="D46" s="230">
        <v>34771.016100000001</v>
      </c>
      <c r="E46" s="231">
        <v>21535.026300000001</v>
      </c>
      <c r="F46" s="231">
        <v>28704.892500000002</v>
      </c>
      <c r="G46" s="231">
        <v>40249.898300000001</v>
      </c>
      <c r="H46" s="231">
        <v>46381.4692</v>
      </c>
      <c r="I46" s="231">
        <v>34425.187299999998</v>
      </c>
      <c r="J46" s="232">
        <v>5.22</v>
      </c>
      <c r="K46" s="232">
        <v>23.53</v>
      </c>
      <c r="L46" s="232">
        <v>11.22</v>
      </c>
      <c r="M46" s="232">
        <v>166.88159999999999</v>
      </c>
    </row>
    <row r="47" spans="1:17" s="233" customFormat="1" ht="18.75" customHeight="1" x14ac:dyDescent="0.2">
      <c r="A47" s="240" t="s">
        <v>141</v>
      </c>
      <c r="B47" s="241" t="s">
        <v>142</v>
      </c>
      <c r="C47" s="242">
        <v>0.12859999999999999</v>
      </c>
      <c r="D47" s="243">
        <v>21133.815500000001</v>
      </c>
      <c r="E47" s="244">
        <v>15258.6512</v>
      </c>
      <c r="F47" s="244">
        <v>18040.791399999998</v>
      </c>
      <c r="G47" s="244">
        <v>25457.8184</v>
      </c>
      <c r="H47" s="244">
        <v>28420.7588</v>
      </c>
      <c r="I47" s="244">
        <v>21663.0177</v>
      </c>
      <c r="J47" s="245">
        <v>10.46</v>
      </c>
      <c r="K47" s="245">
        <v>12.65</v>
      </c>
      <c r="L47" s="245">
        <v>9.07</v>
      </c>
      <c r="M47" s="245">
        <v>179.7336</v>
      </c>
      <c r="O47" s="246"/>
      <c r="P47" s="246"/>
      <c r="Q47" s="246"/>
    </row>
    <row r="48" spans="1:17" s="233" customFormat="1" ht="18.75" customHeight="1" x14ac:dyDescent="0.2">
      <c r="A48" s="227" t="s">
        <v>143</v>
      </c>
      <c r="B48" s="228" t="s">
        <v>144</v>
      </c>
      <c r="C48" s="229">
        <v>9.35E-2</v>
      </c>
      <c r="D48" s="230">
        <v>21469.887699999999</v>
      </c>
      <c r="E48" s="231">
        <v>16768.1666</v>
      </c>
      <c r="F48" s="231">
        <v>18969.384600000001</v>
      </c>
      <c r="G48" s="231">
        <v>25457.8184</v>
      </c>
      <c r="H48" s="231">
        <v>28031.785500000002</v>
      </c>
      <c r="I48" s="231">
        <v>22134.983700000001</v>
      </c>
      <c r="J48" s="232">
        <v>11.82</v>
      </c>
      <c r="K48" s="232">
        <v>12.19</v>
      </c>
      <c r="L48" s="232">
        <v>9.61</v>
      </c>
      <c r="M48" s="232">
        <v>181.6771</v>
      </c>
      <c r="O48" s="246"/>
      <c r="P48" s="246"/>
      <c r="Q48" s="246"/>
    </row>
    <row r="49" spans="1:17" s="246" customFormat="1" ht="18.75" customHeight="1" x14ac:dyDescent="0.2">
      <c r="A49" s="227" t="s">
        <v>145</v>
      </c>
      <c r="B49" s="228" t="s">
        <v>146</v>
      </c>
      <c r="C49" s="229">
        <v>3.5099999999999999E-2</v>
      </c>
      <c r="D49" s="230">
        <v>19451.054899999999</v>
      </c>
      <c r="E49" s="231">
        <v>12721.7727</v>
      </c>
      <c r="F49" s="231">
        <v>14157.733099999999</v>
      </c>
      <c r="G49" s="231">
        <v>25277.479899999998</v>
      </c>
      <c r="H49" s="231">
        <v>28947.0933</v>
      </c>
      <c r="I49" s="231">
        <v>20405.718700000001</v>
      </c>
      <c r="J49" s="232">
        <v>6.54</v>
      </c>
      <c r="K49" s="232">
        <v>13.97</v>
      </c>
      <c r="L49" s="232">
        <v>7.53</v>
      </c>
      <c r="M49" s="232">
        <v>174.55629999999999</v>
      </c>
    </row>
    <row r="50" spans="1:17" s="246" customFormat="1" ht="18.75" customHeight="1" x14ac:dyDescent="0.2">
      <c r="A50" s="227" t="s">
        <v>147</v>
      </c>
      <c r="B50" s="228" t="s">
        <v>148</v>
      </c>
      <c r="C50" s="229"/>
      <c r="D50" s="230"/>
      <c r="E50" s="231"/>
      <c r="F50" s="231"/>
      <c r="G50" s="231"/>
      <c r="H50" s="231"/>
      <c r="I50" s="231"/>
      <c r="J50" s="232"/>
      <c r="K50" s="232"/>
      <c r="L50" s="232"/>
      <c r="M50" s="232"/>
    </row>
    <row r="51" spans="1:17" s="233" customFormat="1" ht="18.75" customHeight="1" x14ac:dyDescent="0.2">
      <c r="A51" s="240" t="s">
        <v>149</v>
      </c>
      <c r="B51" s="241" t="s">
        <v>150</v>
      </c>
      <c r="C51" s="242">
        <v>0.31869999999999998</v>
      </c>
      <c r="D51" s="243">
        <v>23549.9166</v>
      </c>
      <c r="E51" s="244">
        <v>18787.583299999998</v>
      </c>
      <c r="F51" s="244">
        <v>20797.225900000001</v>
      </c>
      <c r="G51" s="244">
        <v>26100.195599999999</v>
      </c>
      <c r="H51" s="244">
        <v>28719.359899999999</v>
      </c>
      <c r="I51" s="244">
        <v>23695.994600000002</v>
      </c>
      <c r="J51" s="245">
        <v>7.99</v>
      </c>
      <c r="K51" s="245">
        <v>15.46</v>
      </c>
      <c r="L51" s="245">
        <v>10.19</v>
      </c>
      <c r="M51" s="245">
        <v>174.59370000000001</v>
      </c>
      <c r="O51" s="246"/>
      <c r="P51" s="246"/>
      <c r="Q51" s="246"/>
    </row>
    <row r="52" spans="1:17" s="233" customFormat="1" ht="18.75" customHeight="1" x14ac:dyDescent="0.2">
      <c r="A52" s="227" t="s">
        <v>151</v>
      </c>
      <c r="B52" s="228" t="s">
        <v>152</v>
      </c>
      <c r="C52" s="229">
        <v>6.4600000000000005E-2</v>
      </c>
      <c r="D52" s="230">
        <v>23231.5</v>
      </c>
      <c r="E52" s="231">
        <v>19060.9166</v>
      </c>
      <c r="F52" s="231">
        <v>20870.9166</v>
      </c>
      <c r="G52" s="231">
        <v>25007.2821</v>
      </c>
      <c r="H52" s="231">
        <v>26876.9457</v>
      </c>
      <c r="I52" s="231">
        <v>23173.495599999998</v>
      </c>
      <c r="J52" s="232">
        <v>7.53</v>
      </c>
      <c r="K52" s="232">
        <v>15.29</v>
      </c>
      <c r="L52" s="232">
        <v>10.11</v>
      </c>
      <c r="M52" s="232">
        <v>175.1617</v>
      </c>
      <c r="O52" s="246"/>
      <c r="P52" s="246"/>
      <c r="Q52" s="246"/>
    </row>
    <row r="53" spans="1:17" s="233" customFormat="1" ht="18.75" customHeight="1" x14ac:dyDescent="0.2">
      <c r="A53" s="227" t="s">
        <v>153</v>
      </c>
      <c r="B53" s="228" t="s">
        <v>154</v>
      </c>
      <c r="C53" s="229">
        <v>0.1658</v>
      </c>
      <c r="D53" s="230">
        <v>23716.213100000001</v>
      </c>
      <c r="E53" s="231">
        <v>18720.967199999999</v>
      </c>
      <c r="F53" s="231">
        <v>21045.681700000001</v>
      </c>
      <c r="G53" s="231">
        <v>26589.870200000001</v>
      </c>
      <c r="H53" s="231">
        <v>29162.969000000001</v>
      </c>
      <c r="I53" s="231">
        <v>24013.811399999999</v>
      </c>
      <c r="J53" s="232">
        <v>8.18</v>
      </c>
      <c r="K53" s="232">
        <v>16.37</v>
      </c>
      <c r="L53" s="232">
        <v>10.54</v>
      </c>
      <c r="M53" s="232">
        <v>174.5437</v>
      </c>
      <c r="O53" s="246"/>
      <c r="P53" s="246"/>
      <c r="Q53" s="246"/>
    </row>
    <row r="54" spans="1:17" ht="18.75" customHeight="1" x14ac:dyDescent="0.2">
      <c r="A54" s="227" t="s">
        <v>155</v>
      </c>
      <c r="B54" s="228" t="s">
        <v>156</v>
      </c>
      <c r="C54" s="229">
        <v>5.0000000000000001E-3</v>
      </c>
      <c r="D54" s="230" t="s">
        <v>44</v>
      </c>
      <c r="E54" s="231" t="s">
        <v>44</v>
      </c>
      <c r="F54" s="231" t="s">
        <v>44</v>
      </c>
      <c r="G54" s="231" t="s">
        <v>44</v>
      </c>
      <c r="H54" s="231" t="s">
        <v>44</v>
      </c>
      <c r="I54" s="231" t="s">
        <v>44</v>
      </c>
      <c r="J54" s="232" t="s">
        <v>44</v>
      </c>
      <c r="K54" s="232" t="s">
        <v>44</v>
      </c>
      <c r="L54" s="232" t="s">
        <v>44</v>
      </c>
      <c r="M54" s="232" t="s">
        <v>44</v>
      </c>
      <c r="O54" s="246"/>
      <c r="P54" s="246"/>
      <c r="Q54" s="246"/>
    </row>
    <row r="55" spans="1:17" ht="18.75" customHeight="1" x14ac:dyDescent="0.2">
      <c r="A55" s="227" t="s">
        <v>157</v>
      </c>
      <c r="B55" s="228" t="s">
        <v>158</v>
      </c>
      <c r="C55" s="229">
        <v>3.7100000000000001E-2</v>
      </c>
      <c r="D55" s="230">
        <v>25090.356899999999</v>
      </c>
      <c r="E55" s="231">
        <v>21322.8995</v>
      </c>
      <c r="F55" s="231">
        <v>23298.732599999999</v>
      </c>
      <c r="G55" s="231">
        <v>27499.408599999999</v>
      </c>
      <c r="H55" s="231">
        <v>31624.323700000001</v>
      </c>
      <c r="I55" s="231">
        <v>25751.748599999999</v>
      </c>
      <c r="J55" s="232">
        <v>6.81</v>
      </c>
      <c r="K55" s="232">
        <v>18.649999999999999</v>
      </c>
      <c r="L55" s="232">
        <v>10.039999999999999</v>
      </c>
      <c r="M55" s="232">
        <v>175.5643</v>
      </c>
      <c r="O55" s="246"/>
      <c r="P55" s="246"/>
      <c r="Q55" s="246"/>
    </row>
    <row r="56" spans="1:17" ht="18.75" customHeight="1" x14ac:dyDescent="0.2">
      <c r="A56" s="227" t="s">
        <v>159</v>
      </c>
      <c r="B56" s="228" t="s">
        <v>160</v>
      </c>
      <c r="C56" s="229">
        <v>4.5900000000000003E-2</v>
      </c>
      <c r="D56" s="230">
        <v>20710.777900000001</v>
      </c>
      <c r="E56" s="231">
        <v>17611.669999999998</v>
      </c>
      <c r="F56" s="231">
        <v>18863</v>
      </c>
      <c r="G56" s="231">
        <v>23657.690200000001</v>
      </c>
      <c r="H56" s="231">
        <v>25166.418399999999</v>
      </c>
      <c r="I56" s="231">
        <v>21413.682700000001</v>
      </c>
      <c r="J56" s="232">
        <v>9.35</v>
      </c>
      <c r="K56" s="232">
        <v>9.24</v>
      </c>
      <c r="L56" s="232">
        <v>9.3000000000000007</v>
      </c>
      <c r="M56" s="232">
        <v>173.32050000000001</v>
      </c>
      <c r="O56" s="246"/>
      <c r="P56" s="246"/>
      <c r="Q56" s="246"/>
    </row>
    <row r="57" spans="1:17" ht="18.75" customHeight="1" x14ac:dyDescent="0.2">
      <c r="A57" s="240" t="s">
        <v>161</v>
      </c>
      <c r="B57" s="241" t="s">
        <v>162</v>
      </c>
      <c r="C57" s="242">
        <v>0.79290000000000005</v>
      </c>
      <c r="D57" s="243">
        <v>28244.437600000001</v>
      </c>
      <c r="E57" s="244">
        <v>19085.661800000002</v>
      </c>
      <c r="F57" s="244">
        <v>23480.1666</v>
      </c>
      <c r="G57" s="244">
        <v>31314.178800000002</v>
      </c>
      <c r="H57" s="244">
        <v>33888.838600000003</v>
      </c>
      <c r="I57" s="244">
        <v>27384.874800000001</v>
      </c>
      <c r="J57" s="245">
        <v>5.64</v>
      </c>
      <c r="K57" s="245">
        <v>27.97</v>
      </c>
      <c r="L57" s="245">
        <v>9.6199999999999992</v>
      </c>
      <c r="M57" s="245">
        <v>177.95650000000001</v>
      </c>
      <c r="O57" s="246"/>
      <c r="P57" s="246"/>
      <c r="Q57" s="246"/>
    </row>
    <row r="58" spans="1:17" ht="18.75" customHeight="1" x14ac:dyDescent="0.2">
      <c r="A58" s="227" t="s">
        <v>163</v>
      </c>
      <c r="B58" s="228" t="s">
        <v>164</v>
      </c>
      <c r="C58" s="229">
        <v>0.1133</v>
      </c>
      <c r="D58" s="230">
        <v>19608.110799999999</v>
      </c>
      <c r="E58" s="231">
        <v>16402.1666</v>
      </c>
      <c r="F58" s="231">
        <v>17651.849900000001</v>
      </c>
      <c r="G58" s="231">
        <v>24996.935000000001</v>
      </c>
      <c r="H58" s="231">
        <v>29349.6993</v>
      </c>
      <c r="I58" s="231">
        <v>21381.909800000001</v>
      </c>
      <c r="J58" s="232">
        <v>7.81</v>
      </c>
      <c r="K58" s="232">
        <v>21.43</v>
      </c>
      <c r="L58" s="232">
        <v>9.5500000000000007</v>
      </c>
      <c r="M58" s="232">
        <v>175.76310000000001</v>
      </c>
      <c r="O58" s="246"/>
      <c r="P58" s="246"/>
      <c r="Q58" s="246"/>
    </row>
    <row r="59" spans="1:17" ht="18.75" customHeight="1" x14ac:dyDescent="0.2">
      <c r="A59" s="227" t="s">
        <v>165</v>
      </c>
      <c r="B59" s="228" t="s">
        <v>166</v>
      </c>
      <c r="C59" s="229"/>
      <c r="D59" s="230"/>
      <c r="E59" s="231"/>
      <c r="F59" s="231"/>
      <c r="G59" s="231"/>
      <c r="H59" s="231"/>
      <c r="I59" s="231"/>
      <c r="J59" s="232"/>
      <c r="K59" s="232"/>
      <c r="L59" s="232"/>
      <c r="M59" s="232"/>
      <c r="O59" s="246"/>
      <c r="P59" s="246"/>
      <c r="Q59" s="246"/>
    </row>
    <row r="60" spans="1:17" ht="18.75" customHeight="1" x14ac:dyDescent="0.2">
      <c r="A60" s="227" t="s">
        <v>167</v>
      </c>
      <c r="B60" s="228" t="s">
        <v>168</v>
      </c>
      <c r="C60" s="229">
        <v>0.67959999999999998</v>
      </c>
      <c r="D60" s="230">
        <v>28971.092400000001</v>
      </c>
      <c r="E60" s="231">
        <v>20943.033100000001</v>
      </c>
      <c r="F60" s="231">
        <v>24971.434799999999</v>
      </c>
      <c r="G60" s="231">
        <v>31636.155999999999</v>
      </c>
      <c r="H60" s="231">
        <v>34122.557099999998</v>
      </c>
      <c r="I60" s="231">
        <v>28385.948499999999</v>
      </c>
      <c r="J60" s="232">
        <v>5.37</v>
      </c>
      <c r="K60" s="232">
        <v>28.79</v>
      </c>
      <c r="L60" s="232">
        <v>9.6199999999999992</v>
      </c>
      <c r="M60" s="232">
        <v>178.32230000000001</v>
      </c>
      <c r="O60" s="246"/>
      <c r="P60" s="246"/>
      <c r="Q60" s="246"/>
    </row>
    <row r="61" spans="1:17" ht="18.75" customHeight="1" x14ac:dyDescent="0.2">
      <c r="A61" s="240" t="s">
        <v>169</v>
      </c>
      <c r="B61" s="241" t="s">
        <v>170</v>
      </c>
      <c r="C61" s="242">
        <v>2.4085000000000001</v>
      </c>
      <c r="D61" s="243">
        <v>14817.9166</v>
      </c>
      <c r="E61" s="244">
        <v>12390.9166</v>
      </c>
      <c r="F61" s="244">
        <v>13524.169400000001</v>
      </c>
      <c r="G61" s="244">
        <v>17701.333299999998</v>
      </c>
      <c r="H61" s="244">
        <v>21391.843700000001</v>
      </c>
      <c r="I61" s="244">
        <v>16032.7963</v>
      </c>
      <c r="J61" s="245">
        <v>6.77</v>
      </c>
      <c r="K61" s="245">
        <v>9.5299999999999994</v>
      </c>
      <c r="L61" s="245">
        <v>9.59</v>
      </c>
      <c r="M61" s="245">
        <v>174.06800000000001</v>
      </c>
      <c r="O61" s="246"/>
      <c r="P61" s="246"/>
      <c r="Q61" s="246"/>
    </row>
    <row r="62" spans="1:17" ht="18.75" customHeight="1" x14ac:dyDescent="0.2">
      <c r="A62" s="227" t="s">
        <v>171</v>
      </c>
      <c r="B62" s="228" t="s">
        <v>172</v>
      </c>
      <c r="C62" s="229">
        <v>1.5195000000000001</v>
      </c>
      <c r="D62" s="230">
        <v>14449.575500000001</v>
      </c>
      <c r="E62" s="231">
        <v>12915.105100000001</v>
      </c>
      <c r="F62" s="231">
        <v>13536.679700000001</v>
      </c>
      <c r="G62" s="231">
        <v>16075.773499999999</v>
      </c>
      <c r="H62" s="231">
        <v>18094.6666</v>
      </c>
      <c r="I62" s="231">
        <v>15076.156800000001</v>
      </c>
      <c r="J62" s="232">
        <v>7.75</v>
      </c>
      <c r="K62" s="232">
        <v>6.65</v>
      </c>
      <c r="L62" s="232">
        <v>9.5500000000000007</v>
      </c>
      <c r="M62" s="232">
        <v>173.82839999999999</v>
      </c>
      <c r="O62" s="246"/>
      <c r="P62" s="246"/>
      <c r="Q62" s="246"/>
    </row>
    <row r="63" spans="1:17" ht="18.75" customHeight="1" x14ac:dyDescent="0.2">
      <c r="A63" s="227" t="s">
        <v>173</v>
      </c>
      <c r="B63" s="228" t="s">
        <v>174</v>
      </c>
      <c r="C63" s="229">
        <v>2.3300000000000001E-2</v>
      </c>
      <c r="D63" s="230" t="s">
        <v>44</v>
      </c>
      <c r="E63" s="231" t="s">
        <v>44</v>
      </c>
      <c r="F63" s="231" t="s">
        <v>44</v>
      </c>
      <c r="G63" s="231" t="s">
        <v>44</v>
      </c>
      <c r="H63" s="231" t="s">
        <v>44</v>
      </c>
      <c r="I63" s="231" t="s">
        <v>44</v>
      </c>
      <c r="J63" s="232" t="s">
        <v>44</v>
      </c>
      <c r="K63" s="232" t="s">
        <v>44</v>
      </c>
      <c r="L63" s="232" t="s">
        <v>44</v>
      </c>
      <c r="M63" s="232" t="s">
        <v>44</v>
      </c>
      <c r="O63" s="246"/>
      <c r="P63" s="246"/>
      <c r="Q63" s="246"/>
    </row>
    <row r="64" spans="1:17" ht="18.75" customHeight="1" x14ac:dyDescent="0.2">
      <c r="A64" s="227" t="s">
        <v>175</v>
      </c>
      <c r="B64" s="228" t="s">
        <v>176</v>
      </c>
      <c r="C64" s="229">
        <v>0.12379999999999999</v>
      </c>
      <c r="D64" s="230">
        <v>21206.697400000001</v>
      </c>
      <c r="E64" s="231">
        <v>15957.547</v>
      </c>
      <c r="F64" s="231">
        <v>17447</v>
      </c>
      <c r="G64" s="231">
        <v>23960.241399999999</v>
      </c>
      <c r="H64" s="231">
        <v>26914.206399999999</v>
      </c>
      <c r="I64" s="231">
        <v>21291.1993</v>
      </c>
      <c r="J64" s="232">
        <v>5</v>
      </c>
      <c r="K64" s="232">
        <v>20.27</v>
      </c>
      <c r="L64" s="232">
        <v>10.9</v>
      </c>
      <c r="M64" s="232">
        <v>173.83670000000001</v>
      </c>
      <c r="O64" s="246"/>
    </row>
    <row r="65" spans="1:13" ht="18.75" customHeight="1" x14ac:dyDescent="0.2">
      <c r="A65" s="227" t="s">
        <v>177</v>
      </c>
      <c r="B65" s="228" t="s">
        <v>178</v>
      </c>
      <c r="C65" s="229">
        <v>7.8399999999999997E-2</v>
      </c>
      <c r="D65" s="230">
        <v>15832.1666</v>
      </c>
      <c r="E65" s="231">
        <v>13889.6666</v>
      </c>
      <c r="F65" s="231">
        <v>14572.0833</v>
      </c>
      <c r="G65" s="231">
        <v>17473.833299999998</v>
      </c>
      <c r="H65" s="231">
        <v>20486.800299999999</v>
      </c>
      <c r="I65" s="231">
        <v>16303.810600000001</v>
      </c>
      <c r="J65" s="232">
        <v>5.87</v>
      </c>
      <c r="K65" s="232">
        <v>9.7899999999999991</v>
      </c>
      <c r="L65" s="232">
        <v>10.16</v>
      </c>
      <c r="M65" s="232">
        <v>173.96549999999999</v>
      </c>
    </row>
    <row r="66" spans="1:13" ht="18.75" customHeight="1" x14ac:dyDescent="0.2">
      <c r="A66" s="227" t="s">
        <v>179</v>
      </c>
      <c r="B66" s="228" t="s">
        <v>180</v>
      </c>
      <c r="C66" s="229"/>
      <c r="D66" s="230"/>
      <c r="E66" s="231"/>
      <c r="F66" s="231"/>
      <c r="G66" s="231"/>
      <c r="H66" s="231"/>
      <c r="I66" s="231"/>
      <c r="J66" s="232"/>
      <c r="K66" s="232"/>
      <c r="L66" s="232"/>
      <c r="M66" s="232"/>
    </row>
    <row r="67" spans="1:13" ht="18.75" customHeight="1" x14ac:dyDescent="0.2">
      <c r="A67" s="227" t="s">
        <v>181</v>
      </c>
      <c r="B67" s="228" t="s">
        <v>182</v>
      </c>
      <c r="C67" s="229">
        <v>0.66320000000000001</v>
      </c>
      <c r="D67" s="230">
        <v>16452.5478</v>
      </c>
      <c r="E67" s="231">
        <v>11315.634</v>
      </c>
      <c r="F67" s="231">
        <v>12456.888000000001</v>
      </c>
      <c r="G67" s="231">
        <v>20752.5003</v>
      </c>
      <c r="H67" s="231">
        <v>24313.850699999999</v>
      </c>
      <c r="I67" s="231">
        <v>17128.935000000001</v>
      </c>
      <c r="J67" s="232">
        <v>5.36</v>
      </c>
      <c r="K67" s="232">
        <v>12.64</v>
      </c>
      <c r="L67" s="232">
        <v>9.33</v>
      </c>
      <c r="M67" s="232">
        <v>174.68719999999999</v>
      </c>
    </row>
    <row r="68" spans="1:13" ht="17.25" hidden="1" customHeight="1" x14ac:dyDescent="0.2">
      <c r="A68" s="227"/>
      <c r="B68" s="228" t="s">
        <v>68</v>
      </c>
      <c r="C68" s="229"/>
      <c r="D68" s="230"/>
      <c r="E68" s="231"/>
      <c r="F68" s="231"/>
      <c r="G68" s="231"/>
      <c r="H68" s="231"/>
      <c r="I68" s="231"/>
      <c r="J68" s="232"/>
      <c r="K68" s="232"/>
      <c r="L68" s="232"/>
      <c r="M68" s="232"/>
    </row>
    <row r="69" spans="1:13" ht="2.25" customHeight="1" x14ac:dyDescent="0.2">
      <c r="A69" s="227"/>
      <c r="B69" s="228"/>
      <c r="C69" s="229"/>
      <c r="D69" s="230"/>
      <c r="E69" s="231"/>
      <c r="F69" s="231"/>
      <c r="G69" s="231"/>
      <c r="H69" s="231"/>
      <c r="I69" s="231"/>
      <c r="J69" s="232"/>
      <c r="K69" s="232"/>
      <c r="L69" s="232"/>
      <c r="M69" s="232"/>
    </row>
    <row r="70" spans="1:13" ht="18.75" customHeight="1" x14ac:dyDescent="0.2">
      <c r="A70" s="247"/>
      <c r="B70" s="248" t="s">
        <v>42</v>
      </c>
      <c r="C70" s="249">
        <v>34.489400000000003</v>
      </c>
      <c r="D70" s="250">
        <v>28728.501199999999</v>
      </c>
      <c r="E70" s="251">
        <v>18079</v>
      </c>
      <c r="F70" s="251">
        <v>23893.333299999998</v>
      </c>
      <c r="G70" s="251">
        <v>34162.288999999997</v>
      </c>
      <c r="H70" s="251">
        <v>41503.232000000004</v>
      </c>
      <c r="I70" s="251">
        <v>29813.787100000001</v>
      </c>
      <c r="J70" s="252">
        <v>6.7</v>
      </c>
      <c r="K70" s="252">
        <v>13.3</v>
      </c>
      <c r="L70" s="252">
        <v>11.63</v>
      </c>
      <c r="M70" s="252">
        <v>173.13030000000001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7ED28-08EC-4A52-AC24-4969BE657848}">
  <sheetPr codeName="List36">
    <tabColor theme="5" tint="0.39997558519241921"/>
  </sheetPr>
  <dimension ref="A1:U804"/>
  <sheetViews>
    <sheetView showGridLines="0" zoomScale="75" zoomScaleNormal="75" zoomScaleSheetLayoutView="80" workbookViewId="0">
      <selection activeCell="O34" sqref="O34"/>
    </sheetView>
  </sheetViews>
  <sheetFormatPr defaultColWidth="9.33203125" defaultRowHeight="12.75" x14ac:dyDescent="0.2"/>
  <cols>
    <col min="1" max="1" width="65.1640625" style="253" customWidth="1"/>
    <col min="2" max="3" width="17.5" style="253" customWidth="1"/>
    <col min="4" max="7" width="12.33203125" style="302" customWidth="1"/>
    <col min="8" max="8" width="12.33203125" style="303" customWidth="1"/>
    <col min="9" max="11" width="10" style="303" customWidth="1"/>
    <col min="12" max="12" width="9.33203125" style="303" customWidth="1"/>
    <col min="13" max="13" width="8.6640625" style="253" customWidth="1"/>
    <col min="14" max="14" width="8.6640625" style="253" bestFit="1" customWidth="1"/>
    <col min="15" max="15" width="19.83203125" style="253" bestFit="1" customWidth="1"/>
    <col min="16" max="21" width="10.6640625" style="253" customWidth="1"/>
    <col min="22" max="16384" width="9.33203125" style="253"/>
  </cols>
  <sheetData>
    <row r="1" spans="1:21" s="64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3" t="s">
        <v>183</v>
      </c>
      <c r="D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E1" s="2"/>
      <c r="F1" s="3"/>
      <c r="G1" s="1"/>
      <c r="H1" s="2"/>
      <c r="I1" s="2"/>
      <c r="J1" s="3"/>
      <c r="K1" s="2"/>
      <c r="L1" s="3" t="s">
        <v>183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184</v>
      </c>
      <c r="B3" s="72"/>
      <c r="C3" s="72"/>
      <c r="D3" s="72" t="s">
        <v>184</v>
      </c>
      <c r="E3" s="72"/>
      <c r="F3" s="72"/>
      <c r="G3" s="72"/>
      <c r="H3" s="72"/>
      <c r="I3" s="72"/>
      <c r="J3" s="72"/>
      <c r="K3" s="72"/>
      <c r="L3" s="72"/>
      <c r="M3" s="254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Jihočeský kraj</v>
      </c>
      <c r="C4" s="76"/>
      <c r="D4" s="255"/>
      <c r="E4" s="255"/>
      <c r="F4" s="255"/>
      <c r="G4" s="255"/>
      <c r="H4" s="255"/>
      <c r="I4" s="18"/>
      <c r="J4" s="19" t="str">
        <f>VLOOKUP($P$1,[1]System!$N$2:$Q$16,2,0)</f>
        <v>Jihočeský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6"/>
      <c r="B5" s="256"/>
      <c r="C5" s="256"/>
      <c r="D5" s="257"/>
      <c r="E5" s="257"/>
      <c r="F5" s="257"/>
      <c r="G5" s="257"/>
      <c r="H5" s="256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8" t="s">
        <v>185</v>
      </c>
      <c r="B6" s="258" t="s">
        <v>31</v>
      </c>
      <c r="C6" s="258" t="s">
        <v>32</v>
      </c>
      <c r="D6" s="259" t="s">
        <v>33</v>
      </c>
      <c r="E6" s="260"/>
      <c r="F6" s="260"/>
      <c r="G6" s="261"/>
      <c r="H6" s="259" t="s">
        <v>32</v>
      </c>
      <c r="I6" s="260"/>
      <c r="J6" s="260"/>
      <c r="K6" s="261"/>
      <c r="L6" s="258" t="s">
        <v>34</v>
      </c>
      <c r="M6" s="262"/>
    </row>
    <row r="7" spans="1:21" s="98" customFormat="1" ht="13.15" customHeight="1" x14ac:dyDescent="0.2">
      <c r="A7" s="258"/>
      <c r="B7" s="258"/>
      <c r="C7" s="258"/>
      <c r="D7" s="263"/>
      <c r="E7" s="264"/>
      <c r="F7" s="264"/>
      <c r="G7" s="265"/>
      <c r="H7" s="263"/>
      <c r="I7" s="264"/>
      <c r="J7" s="264"/>
      <c r="K7" s="265"/>
      <c r="L7" s="258"/>
      <c r="M7" s="262"/>
    </row>
    <row r="8" spans="1:21" s="98" customFormat="1" ht="13.15" customHeight="1" x14ac:dyDescent="0.2">
      <c r="A8" s="258"/>
      <c r="B8" s="258"/>
      <c r="C8" s="258" t="s">
        <v>35</v>
      </c>
      <c r="D8" s="258" t="s">
        <v>8</v>
      </c>
      <c r="E8" s="258" t="s">
        <v>10</v>
      </c>
      <c r="F8" s="258" t="s">
        <v>14</v>
      </c>
      <c r="G8" s="258" t="s">
        <v>16</v>
      </c>
      <c r="H8" s="258" t="s">
        <v>37</v>
      </c>
      <c r="I8" s="266" t="s">
        <v>38</v>
      </c>
      <c r="J8" s="267"/>
      <c r="K8" s="268"/>
      <c r="L8" s="258"/>
      <c r="M8" s="262"/>
    </row>
    <row r="9" spans="1:21" s="98" customFormat="1" ht="13.15" customHeight="1" x14ac:dyDescent="0.2">
      <c r="A9" s="258"/>
      <c r="B9" s="258"/>
      <c r="C9" s="258"/>
      <c r="D9" s="258"/>
      <c r="E9" s="258"/>
      <c r="F9" s="258"/>
      <c r="G9" s="258"/>
      <c r="H9" s="258"/>
      <c r="I9" s="269" t="s">
        <v>39</v>
      </c>
      <c r="J9" s="269" t="s">
        <v>40</v>
      </c>
      <c r="K9" s="269" t="s">
        <v>41</v>
      </c>
      <c r="L9" s="258"/>
      <c r="M9" s="262"/>
    </row>
    <row r="10" spans="1:21" s="98" customFormat="1" ht="12.75" customHeight="1" x14ac:dyDescent="0.2">
      <c r="A10" s="258"/>
      <c r="B10" s="269" t="s">
        <v>27</v>
      </c>
      <c r="C10" s="269" t="s">
        <v>5</v>
      </c>
      <c r="D10" s="269" t="s">
        <v>5</v>
      </c>
      <c r="E10" s="269" t="s">
        <v>5</v>
      </c>
      <c r="F10" s="269" t="s">
        <v>5</v>
      </c>
      <c r="G10" s="269" t="s">
        <v>5</v>
      </c>
      <c r="H10" s="269" t="s">
        <v>5</v>
      </c>
      <c r="I10" s="269" t="s">
        <v>6</v>
      </c>
      <c r="J10" s="269" t="s">
        <v>6</v>
      </c>
      <c r="K10" s="269" t="s">
        <v>6</v>
      </c>
      <c r="L10" s="269" t="s">
        <v>25</v>
      </c>
      <c r="M10" s="262"/>
    </row>
    <row r="11" spans="1:21" s="273" customFormat="1" ht="0.75" customHeight="1" x14ac:dyDescent="0.2">
      <c r="A11" s="270"/>
      <c r="B11" s="270"/>
      <c r="C11" s="270"/>
      <c r="D11" s="271"/>
      <c r="E11" s="271"/>
      <c r="F11" s="271"/>
      <c r="G11" s="271"/>
      <c r="H11" s="272"/>
      <c r="I11" s="272"/>
      <c r="J11" s="272"/>
      <c r="K11" s="272"/>
      <c r="L11" s="272"/>
      <c r="M11" s="253"/>
      <c r="N11" s="253"/>
      <c r="O11" s="98"/>
      <c r="P11" s="98"/>
      <c r="Q11" s="98"/>
      <c r="R11" s="98"/>
      <c r="S11" s="98"/>
      <c r="T11" s="98"/>
      <c r="U11" s="98"/>
    </row>
    <row r="12" spans="1:21" s="273" customFormat="1" ht="13.15" customHeight="1" x14ac:dyDescent="0.2">
      <c r="A12" s="274" t="s">
        <v>186</v>
      </c>
      <c r="B12" s="275">
        <v>0.1404</v>
      </c>
      <c r="C12" s="276">
        <v>53662.366600000001</v>
      </c>
      <c r="D12" s="277">
        <v>38940.844100000002</v>
      </c>
      <c r="E12" s="277">
        <v>42366.624400000001</v>
      </c>
      <c r="F12" s="277">
        <v>66631.7065</v>
      </c>
      <c r="G12" s="277">
        <v>83524.8848</v>
      </c>
      <c r="H12" s="277">
        <v>57509.687700000002</v>
      </c>
      <c r="I12" s="278">
        <v>14.58</v>
      </c>
      <c r="J12" s="278">
        <v>28.7</v>
      </c>
      <c r="K12" s="278">
        <v>10.95</v>
      </c>
      <c r="L12" s="278">
        <v>173.87639999999999</v>
      </c>
      <c r="M12" s="262"/>
      <c r="N12" s="253"/>
      <c r="O12" s="246"/>
      <c r="P12" s="246"/>
      <c r="Q12" s="246"/>
      <c r="R12" s="98"/>
      <c r="S12" s="98"/>
      <c r="T12" s="98"/>
      <c r="U12" s="98"/>
    </row>
    <row r="13" spans="1:21" s="273" customFormat="1" ht="13.15" customHeight="1" x14ac:dyDescent="0.2">
      <c r="A13" s="279" t="s">
        <v>187</v>
      </c>
      <c r="B13" s="280">
        <v>5.7299999999999997E-2</v>
      </c>
      <c r="C13" s="281">
        <v>54852.749199999998</v>
      </c>
      <c r="D13" s="282">
        <v>36402.907399999996</v>
      </c>
      <c r="E13" s="282">
        <v>46935.3243</v>
      </c>
      <c r="F13" s="282">
        <v>63633.169399999999</v>
      </c>
      <c r="G13" s="282">
        <v>89546.021099999998</v>
      </c>
      <c r="H13" s="282">
        <v>58182.016600000003</v>
      </c>
      <c r="I13" s="283">
        <v>14.48</v>
      </c>
      <c r="J13" s="283">
        <v>31.13</v>
      </c>
      <c r="K13" s="283">
        <v>12.15</v>
      </c>
      <c r="L13" s="283">
        <v>173.0924</v>
      </c>
      <c r="M13" s="262"/>
      <c r="N13" s="253"/>
      <c r="O13" s="246"/>
      <c r="P13" s="246"/>
      <c r="Q13" s="246"/>
      <c r="R13" s="98"/>
      <c r="S13" s="98"/>
      <c r="T13" s="98"/>
      <c r="U13" s="98"/>
    </row>
    <row r="14" spans="1:21" s="273" customFormat="1" ht="13.15" customHeight="1" x14ac:dyDescent="0.2">
      <c r="A14" s="274" t="s">
        <v>188</v>
      </c>
      <c r="B14" s="275">
        <v>5.6399999999999999E-2</v>
      </c>
      <c r="C14" s="276">
        <v>43137.002</v>
      </c>
      <c r="D14" s="277">
        <v>29202.771499999999</v>
      </c>
      <c r="E14" s="277">
        <v>35234.191899999998</v>
      </c>
      <c r="F14" s="277">
        <v>50656.844899999996</v>
      </c>
      <c r="G14" s="277">
        <v>55918.597000000002</v>
      </c>
      <c r="H14" s="277">
        <v>43510.823100000001</v>
      </c>
      <c r="I14" s="278">
        <v>13.29</v>
      </c>
      <c r="J14" s="278">
        <v>24.63</v>
      </c>
      <c r="K14" s="278">
        <v>9.9499999999999993</v>
      </c>
      <c r="L14" s="278">
        <v>173.131</v>
      </c>
      <c r="M14" s="262"/>
      <c r="N14" s="253"/>
      <c r="O14" s="246"/>
      <c r="P14" s="246"/>
      <c r="Q14" s="246"/>
      <c r="R14" s="98"/>
      <c r="S14" s="98"/>
      <c r="T14" s="98"/>
      <c r="U14" s="98"/>
    </row>
    <row r="15" spans="1:21" s="273" customFormat="1" ht="13.15" customHeight="1" x14ac:dyDescent="0.2">
      <c r="A15" s="279" t="s">
        <v>189</v>
      </c>
      <c r="B15" s="280">
        <v>4.02E-2</v>
      </c>
      <c r="C15" s="281">
        <v>40715.703800000003</v>
      </c>
      <c r="D15" s="282">
        <v>32608.2824</v>
      </c>
      <c r="E15" s="282">
        <v>36614.451300000001</v>
      </c>
      <c r="F15" s="282">
        <v>46590.028400000003</v>
      </c>
      <c r="G15" s="282">
        <v>53599.073400000001</v>
      </c>
      <c r="H15" s="282">
        <v>42384.603900000002</v>
      </c>
      <c r="I15" s="283">
        <v>10.53</v>
      </c>
      <c r="J15" s="283">
        <v>22.56</v>
      </c>
      <c r="K15" s="283">
        <v>10.31</v>
      </c>
      <c r="L15" s="283">
        <v>175.42439999999999</v>
      </c>
      <c r="M15" s="262"/>
      <c r="N15" s="253"/>
      <c r="O15" s="246"/>
      <c r="P15" s="246"/>
      <c r="Q15" s="246"/>
      <c r="R15" s="98"/>
      <c r="S15" s="98"/>
      <c r="T15" s="98"/>
      <c r="U15" s="98"/>
    </row>
    <row r="16" spans="1:21" s="273" customFormat="1" ht="13.15" customHeight="1" x14ac:dyDescent="0.2">
      <c r="A16" s="274" t="s">
        <v>190</v>
      </c>
      <c r="B16" s="275">
        <v>9.1600000000000001E-2</v>
      </c>
      <c r="C16" s="276">
        <v>44542.510900000001</v>
      </c>
      <c r="D16" s="277">
        <v>31176.128700000001</v>
      </c>
      <c r="E16" s="277">
        <v>37951.069499999998</v>
      </c>
      <c r="F16" s="277">
        <v>51316.222399999999</v>
      </c>
      <c r="G16" s="277">
        <v>66671.876300000004</v>
      </c>
      <c r="H16" s="277">
        <v>46232.911699999997</v>
      </c>
      <c r="I16" s="278">
        <v>14.61</v>
      </c>
      <c r="J16" s="278">
        <v>25.02</v>
      </c>
      <c r="K16" s="278">
        <v>10.78</v>
      </c>
      <c r="L16" s="278">
        <v>173.4307</v>
      </c>
      <c r="M16" s="262"/>
      <c r="N16" s="253"/>
      <c r="O16" s="246"/>
      <c r="P16" s="246"/>
      <c r="Q16" s="246"/>
      <c r="R16" s="98"/>
      <c r="S16" s="98"/>
      <c r="T16" s="98"/>
      <c r="U16" s="98"/>
    </row>
    <row r="17" spans="1:21" s="273" customFormat="1" ht="13.15" customHeight="1" x14ac:dyDescent="0.2">
      <c r="A17" s="279" t="s">
        <v>191</v>
      </c>
      <c r="B17" s="280">
        <v>3.2899999999999999E-2</v>
      </c>
      <c r="C17" s="281">
        <v>41519.103300000002</v>
      </c>
      <c r="D17" s="282">
        <v>31772.339199999999</v>
      </c>
      <c r="E17" s="282">
        <v>35904.981</v>
      </c>
      <c r="F17" s="282">
        <v>48032.821600000003</v>
      </c>
      <c r="G17" s="282">
        <v>55584.108399999997</v>
      </c>
      <c r="H17" s="282">
        <v>43097.5481</v>
      </c>
      <c r="I17" s="283">
        <v>12.68</v>
      </c>
      <c r="J17" s="283">
        <v>20.190000000000001</v>
      </c>
      <c r="K17" s="283">
        <v>8.4499999999999993</v>
      </c>
      <c r="L17" s="283">
        <v>173.6465</v>
      </c>
      <c r="M17" s="262"/>
      <c r="N17" s="253"/>
      <c r="O17" s="246"/>
      <c r="P17" s="246"/>
      <c r="Q17" s="246"/>
      <c r="R17" s="98"/>
      <c r="S17" s="98"/>
      <c r="T17" s="98"/>
      <c r="U17" s="98"/>
    </row>
    <row r="18" spans="1:21" s="273" customFormat="1" ht="13.15" customHeight="1" x14ac:dyDescent="0.2">
      <c r="A18" s="274" t="s">
        <v>192</v>
      </c>
      <c r="B18" s="275">
        <v>4.53E-2</v>
      </c>
      <c r="C18" s="276">
        <v>43040.446600000003</v>
      </c>
      <c r="D18" s="277">
        <v>34435.3842</v>
      </c>
      <c r="E18" s="277">
        <v>37618.745699999999</v>
      </c>
      <c r="F18" s="277">
        <v>46595.707300000002</v>
      </c>
      <c r="G18" s="277">
        <v>49219.361400000002</v>
      </c>
      <c r="H18" s="277">
        <v>42344.996700000003</v>
      </c>
      <c r="I18" s="278">
        <v>6.25</v>
      </c>
      <c r="J18" s="278">
        <v>33.299999999999997</v>
      </c>
      <c r="K18" s="278">
        <v>9.9600000000000009</v>
      </c>
      <c r="L18" s="278">
        <v>173.12200000000001</v>
      </c>
      <c r="M18" s="262"/>
      <c r="N18" s="253"/>
      <c r="O18" s="246"/>
      <c r="P18" s="246"/>
      <c r="Q18" s="246"/>
      <c r="R18" s="98"/>
      <c r="S18" s="98"/>
      <c r="T18" s="98"/>
      <c r="U18" s="98"/>
    </row>
    <row r="19" spans="1:21" s="273" customFormat="1" ht="13.15" customHeight="1" x14ac:dyDescent="0.2">
      <c r="A19" s="279" t="s">
        <v>193</v>
      </c>
      <c r="B19" s="280">
        <v>0.17910000000000001</v>
      </c>
      <c r="C19" s="281">
        <v>37612.429700000001</v>
      </c>
      <c r="D19" s="282">
        <v>27741.5141</v>
      </c>
      <c r="E19" s="282">
        <v>31862.8109</v>
      </c>
      <c r="F19" s="282">
        <v>42546.658600000002</v>
      </c>
      <c r="G19" s="282">
        <v>46565.823799999998</v>
      </c>
      <c r="H19" s="282">
        <v>37577.928200000002</v>
      </c>
      <c r="I19" s="283">
        <v>8.32</v>
      </c>
      <c r="J19" s="283">
        <v>19.82</v>
      </c>
      <c r="K19" s="283">
        <v>15.54</v>
      </c>
      <c r="L19" s="283">
        <v>173.399</v>
      </c>
      <c r="M19" s="262"/>
      <c r="N19" s="253"/>
      <c r="O19" s="246"/>
      <c r="P19" s="246"/>
      <c r="Q19" s="246"/>
      <c r="R19" s="98"/>
      <c r="S19" s="98"/>
      <c r="T19" s="98"/>
      <c r="U19" s="98"/>
    </row>
    <row r="20" spans="1:21" s="273" customFormat="1" ht="13.15" customHeight="1" x14ac:dyDescent="0.2">
      <c r="A20" s="274" t="s">
        <v>194</v>
      </c>
      <c r="B20" s="275">
        <v>3.3599999999999998E-2</v>
      </c>
      <c r="C20" s="276">
        <v>41843.234400000001</v>
      </c>
      <c r="D20" s="277">
        <v>27472.212599999999</v>
      </c>
      <c r="E20" s="277">
        <v>32424.5445</v>
      </c>
      <c r="F20" s="277">
        <v>52267.349499999997</v>
      </c>
      <c r="G20" s="277">
        <v>57417.2359</v>
      </c>
      <c r="H20" s="277">
        <v>42845.499100000001</v>
      </c>
      <c r="I20" s="278">
        <v>11.8</v>
      </c>
      <c r="J20" s="278">
        <v>25.87</v>
      </c>
      <c r="K20" s="278">
        <v>10</v>
      </c>
      <c r="L20" s="278">
        <v>173.5264</v>
      </c>
      <c r="M20" s="262"/>
      <c r="N20" s="253"/>
      <c r="O20" s="246"/>
      <c r="P20" s="246"/>
      <c r="Q20" s="246"/>
      <c r="R20" s="98"/>
      <c r="S20" s="98"/>
      <c r="T20" s="98"/>
      <c r="U20" s="98"/>
    </row>
    <row r="21" spans="1:21" s="273" customFormat="1" ht="13.15" customHeight="1" x14ac:dyDescent="0.2">
      <c r="A21" s="279" t="s">
        <v>195</v>
      </c>
      <c r="B21" s="280">
        <v>3.9100000000000003E-2</v>
      </c>
      <c r="C21" s="281">
        <v>41533.5533</v>
      </c>
      <c r="D21" s="282">
        <v>30666.317800000001</v>
      </c>
      <c r="E21" s="282">
        <v>34442.139199999998</v>
      </c>
      <c r="F21" s="282">
        <v>62290.512699999999</v>
      </c>
      <c r="G21" s="282">
        <v>85077.502500000002</v>
      </c>
      <c r="H21" s="282">
        <v>51610.369299999998</v>
      </c>
      <c r="I21" s="283">
        <v>13.92</v>
      </c>
      <c r="J21" s="283">
        <v>26.6</v>
      </c>
      <c r="K21" s="283">
        <v>10.57</v>
      </c>
      <c r="L21" s="283">
        <v>175.04159999999999</v>
      </c>
      <c r="M21" s="262"/>
      <c r="N21" s="253"/>
      <c r="O21" s="246"/>
      <c r="P21" s="246"/>
      <c r="Q21" s="246"/>
      <c r="R21" s="98"/>
      <c r="S21" s="98"/>
      <c r="T21" s="98"/>
      <c r="U21" s="98"/>
    </row>
    <row r="22" spans="1:21" s="273" customFormat="1" ht="13.15" customHeight="1" x14ac:dyDescent="0.2">
      <c r="A22" s="274" t="s">
        <v>196</v>
      </c>
      <c r="B22" s="275">
        <v>0.60189999999999999</v>
      </c>
      <c r="C22" s="276">
        <v>47010.862500000003</v>
      </c>
      <c r="D22" s="277">
        <v>36172.734900000003</v>
      </c>
      <c r="E22" s="277">
        <v>40937.106200000002</v>
      </c>
      <c r="F22" s="277">
        <v>54575.113799999999</v>
      </c>
      <c r="G22" s="277">
        <v>62085.420899999997</v>
      </c>
      <c r="H22" s="277">
        <v>48149.826099999998</v>
      </c>
      <c r="I22" s="278">
        <v>9.43</v>
      </c>
      <c r="J22" s="278">
        <v>24</v>
      </c>
      <c r="K22" s="278">
        <v>16.02</v>
      </c>
      <c r="L22" s="278">
        <v>173.62899999999999</v>
      </c>
      <c r="M22" s="262"/>
      <c r="N22" s="253"/>
      <c r="O22" s="246"/>
      <c r="P22" s="246"/>
      <c r="Q22" s="246"/>
      <c r="R22" s="98"/>
      <c r="S22" s="98"/>
      <c r="T22" s="98"/>
      <c r="U22" s="98"/>
    </row>
    <row r="23" spans="1:21" s="273" customFormat="1" ht="13.15" customHeight="1" x14ac:dyDescent="0.2">
      <c r="A23" s="279" t="s">
        <v>197</v>
      </c>
      <c r="B23" s="280">
        <v>0.13880000000000001</v>
      </c>
      <c r="C23" s="281">
        <v>52987.651899999997</v>
      </c>
      <c r="D23" s="282">
        <v>33972.5942</v>
      </c>
      <c r="E23" s="282">
        <v>40567.442900000002</v>
      </c>
      <c r="F23" s="282">
        <v>69170.546100000007</v>
      </c>
      <c r="G23" s="282">
        <v>79738.666800000006</v>
      </c>
      <c r="H23" s="282">
        <v>56559.032700000003</v>
      </c>
      <c r="I23" s="283">
        <v>11.76</v>
      </c>
      <c r="J23" s="283">
        <v>26.46</v>
      </c>
      <c r="K23" s="283">
        <v>10.66</v>
      </c>
      <c r="L23" s="283">
        <v>168.9622</v>
      </c>
      <c r="M23" s="262"/>
      <c r="N23" s="253"/>
      <c r="O23" s="246"/>
      <c r="P23" s="246"/>
      <c r="Q23" s="246"/>
      <c r="R23" s="98"/>
      <c r="S23" s="98"/>
      <c r="T23" s="98"/>
      <c r="U23" s="98"/>
    </row>
    <row r="24" spans="1:21" s="273" customFormat="1" ht="13.15" customHeight="1" x14ac:dyDescent="0.2">
      <c r="A24" s="274" t="s">
        <v>198</v>
      </c>
      <c r="B24" s="275">
        <v>3.3700000000000001E-2</v>
      </c>
      <c r="C24" s="276">
        <v>26178.011699999999</v>
      </c>
      <c r="D24" s="277">
        <v>22695.353200000001</v>
      </c>
      <c r="E24" s="277">
        <v>24341.833299999998</v>
      </c>
      <c r="F24" s="277">
        <v>30176.8711</v>
      </c>
      <c r="G24" s="277">
        <v>36092.004999999997</v>
      </c>
      <c r="H24" s="277">
        <v>27635.423299999999</v>
      </c>
      <c r="I24" s="278">
        <v>6.15</v>
      </c>
      <c r="J24" s="278">
        <v>10.62</v>
      </c>
      <c r="K24" s="278">
        <v>5.5</v>
      </c>
      <c r="L24" s="278">
        <v>173.03200000000001</v>
      </c>
      <c r="M24" s="262"/>
      <c r="N24" s="253"/>
      <c r="O24" s="246"/>
      <c r="P24" s="246"/>
      <c r="Q24" s="246"/>
      <c r="R24" s="98"/>
      <c r="S24" s="98"/>
      <c r="T24" s="98"/>
      <c r="U24" s="98"/>
    </row>
    <row r="25" spans="1:21" s="273" customFormat="1" ht="13.15" customHeight="1" x14ac:dyDescent="0.2">
      <c r="A25" s="279" t="s">
        <v>199</v>
      </c>
      <c r="B25" s="280">
        <v>0.1479</v>
      </c>
      <c r="C25" s="281">
        <v>32991.068700000003</v>
      </c>
      <c r="D25" s="282">
        <v>25980.2163</v>
      </c>
      <c r="E25" s="282">
        <v>29000.6963</v>
      </c>
      <c r="F25" s="282">
        <v>35983.140800000001</v>
      </c>
      <c r="G25" s="282">
        <v>39257.683599999997</v>
      </c>
      <c r="H25" s="282">
        <v>33030.500099999997</v>
      </c>
      <c r="I25" s="283">
        <v>12.21</v>
      </c>
      <c r="J25" s="283">
        <v>12.57</v>
      </c>
      <c r="K25" s="283">
        <v>9.3699999999999992</v>
      </c>
      <c r="L25" s="283">
        <v>173.45660000000001</v>
      </c>
      <c r="M25" s="262"/>
      <c r="N25" s="253"/>
      <c r="O25" s="246"/>
      <c r="P25" s="246"/>
      <c r="Q25" s="246"/>
      <c r="R25" s="98"/>
      <c r="S25" s="98"/>
      <c r="T25" s="98"/>
      <c r="U25" s="98"/>
    </row>
    <row r="26" spans="1:21" s="273" customFormat="1" ht="13.15" customHeight="1" x14ac:dyDescent="0.2">
      <c r="A26" s="274" t="s">
        <v>200</v>
      </c>
      <c r="B26" s="275">
        <v>8.09E-2</v>
      </c>
      <c r="C26" s="276">
        <v>31214.099900000001</v>
      </c>
      <c r="D26" s="277">
        <v>22905.585599999999</v>
      </c>
      <c r="E26" s="277">
        <v>26246.8462</v>
      </c>
      <c r="F26" s="277">
        <v>33517.8315</v>
      </c>
      <c r="G26" s="277">
        <v>37088.747199999998</v>
      </c>
      <c r="H26" s="277">
        <v>30592.375800000002</v>
      </c>
      <c r="I26" s="278">
        <v>7.8</v>
      </c>
      <c r="J26" s="278">
        <v>10.43</v>
      </c>
      <c r="K26" s="278">
        <v>8.16</v>
      </c>
      <c r="L26" s="278">
        <v>173.31569999999999</v>
      </c>
      <c r="M26" s="262"/>
      <c r="N26" s="253"/>
      <c r="O26" s="246"/>
      <c r="P26" s="246"/>
      <c r="Q26" s="246"/>
      <c r="R26" s="98"/>
      <c r="S26" s="98"/>
      <c r="T26" s="98"/>
      <c r="U26" s="98"/>
    </row>
    <row r="27" spans="1:21" s="273" customFormat="1" ht="13.15" customHeight="1" x14ac:dyDescent="0.2">
      <c r="A27" s="279" t="s">
        <v>201</v>
      </c>
      <c r="B27" s="280">
        <v>6.13E-2</v>
      </c>
      <c r="C27" s="281">
        <v>73406.232300000003</v>
      </c>
      <c r="D27" s="282">
        <v>48115.946900000003</v>
      </c>
      <c r="E27" s="282">
        <v>64438.524799999999</v>
      </c>
      <c r="F27" s="282">
        <v>83512.316800000001</v>
      </c>
      <c r="G27" s="282">
        <v>99487.783100000001</v>
      </c>
      <c r="H27" s="282">
        <v>75044.021099999998</v>
      </c>
      <c r="I27" s="283">
        <v>7.1</v>
      </c>
      <c r="J27" s="283">
        <v>26.4</v>
      </c>
      <c r="K27" s="283">
        <v>10.76</v>
      </c>
      <c r="L27" s="283">
        <v>181.17689999999999</v>
      </c>
      <c r="M27" s="262"/>
      <c r="N27" s="253"/>
      <c r="O27" s="246"/>
      <c r="P27" s="246"/>
      <c r="Q27" s="246"/>
      <c r="R27" s="98"/>
      <c r="S27" s="98"/>
      <c r="T27" s="98"/>
      <c r="U27" s="98"/>
    </row>
    <row r="28" spans="1:21" s="273" customFormat="1" ht="13.15" customHeight="1" x14ac:dyDescent="0.2">
      <c r="A28" s="274" t="s">
        <v>202</v>
      </c>
      <c r="B28" s="275">
        <v>0.11990000000000001</v>
      </c>
      <c r="C28" s="276">
        <v>38340.178399999997</v>
      </c>
      <c r="D28" s="277">
        <v>25035.042600000001</v>
      </c>
      <c r="E28" s="277">
        <v>34477.302100000001</v>
      </c>
      <c r="F28" s="277">
        <v>42263.4522</v>
      </c>
      <c r="G28" s="277">
        <v>47651.241699999999</v>
      </c>
      <c r="H28" s="277">
        <v>37893.272100000002</v>
      </c>
      <c r="I28" s="278">
        <v>6.16</v>
      </c>
      <c r="J28" s="278">
        <v>20.329999999999998</v>
      </c>
      <c r="K28" s="278">
        <v>11.89</v>
      </c>
      <c r="L28" s="278">
        <v>173.84960000000001</v>
      </c>
      <c r="M28" s="262"/>
      <c r="N28" s="253"/>
      <c r="O28" s="246"/>
      <c r="P28" s="246"/>
      <c r="Q28" s="246"/>
      <c r="R28" s="98"/>
      <c r="S28" s="98"/>
      <c r="T28" s="98"/>
      <c r="U28" s="98"/>
    </row>
    <row r="29" spans="1:21" s="273" customFormat="1" ht="13.15" customHeight="1" x14ac:dyDescent="0.2">
      <c r="A29" s="279" t="s">
        <v>203</v>
      </c>
      <c r="B29" s="280">
        <v>0.91700000000000004</v>
      </c>
      <c r="C29" s="281">
        <v>30494.963899999999</v>
      </c>
      <c r="D29" s="282">
        <v>26096.9146</v>
      </c>
      <c r="E29" s="282">
        <v>27863.446400000001</v>
      </c>
      <c r="F29" s="282">
        <v>33214.043799999999</v>
      </c>
      <c r="G29" s="282">
        <v>36384.3367</v>
      </c>
      <c r="H29" s="282">
        <v>30902.304</v>
      </c>
      <c r="I29" s="283">
        <v>5.58</v>
      </c>
      <c r="J29" s="283">
        <v>6.7</v>
      </c>
      <c r="K29" s="283">
        <v>17.28</v>
      </c>
      <c r="L29" s="283">
        <v>173.92939999999999</v>
      </c>
      <c r="M29" s="262"/>
      <c r="N29" s="253"/>
      <c r="O29" s="246"/>
      <c r="P29" s="246"/>
      <c r="Q29" s="246"/>
      <c r="R29" s="98"/>
      <c r="S29" s="98"/>
      <c r="T29" s="98"/>
      <c r="U29" s="98"/>
    </row>
    <row r="30" spans="1:21" s="273" customFormat="1" ht="13.15" customHeight="1" x14ac:dyDescent="0.2">
      <c r="A30" s="274" t="s">
        <v>204</v>
      </c>
      <c r="B30" s="275">
        <v>2.4457</v>
      </c>
      <c r="C30" s="276">
        <v>31203.734799999998</v>
      </c>
      <c r="D30" s="277">
        <v>26985.695</v>
      </c>
      <c r="E30" s="277">
        <v>28891.408200000002</v>
      </c>
      <c r="F30" s="277">
        <v>33487.376300000004</v>
      </c>
      <c r="G30" s="277">
        <v>35762.28</v>
      </c>
      <c r="H30" s="277">
        <v>31499.6888</v>
      </c>
      <c r="I30" s="278">
        <v>6.16</v>
      </c>
      <c r="J30" s="278">
        <v>6.19</v>
      </c>
      <c r="K30" s="278">
        <v>17.690000000000001</v>
      </c>
      <c r="L30" s="278">
        <v>173.636</v>
      </c>
      <c r="M30" s="262"/>
      <c r="N30" s="253"/>
      <c r="O30" s="246"/>
      <c r="P30" s="246"/>
      <c r="Q30" s="246"/>
      <c r="R30" s="98"/>
      <c r="S30" s="98"/>
      <c r="T30" s="98"/>
      <c r="U30" s="98"/>
    </row>
    <row r="31" spans="1:21" s="273" customFormat="1" ht="13.15" customHeight="1" x14ac:dyDescent="0.2">
      <c r="A31" s="279" t="s">
        <v>205</v>
      </c>
      <c r="B31" s="280">
        <v>1.5589999999999999</v>
      </c>
      <c r="C31" s="281">
        <v>31765.0128</v>
      </c>
      <c r="D31" s="282">
        <v>27305.092000000001</v>
      </c>
      <c r="E31" s="282">
        <v>29326.559700000002</v>
      </c>
      <c r="F31" s="282">
        <v>33633.861799999999</v>
      </c>
      <c r="G31" s="282">
        <v>35735.4781</v>
      </c>
      <c r="H31" s="282">
        <v>31746.035400000001</v>
      </c>
      <c r="I31" s="283">
        <v>6.55</v>
      </c>
      <c r="J31" s="283">
        <v>5.29</v>
      </c>
      <c r="K31" s="283">
        <v>17.899999999999999</v>
      </c>
      <c r="L31" s="283">
        <v>173.63120000000001</v>
      </c>
      <c r="M31" s="262"/>
      <c r="N31" s="253"/>
      <c r="O31" s="246"/>
      <c r="P31" s="246"/>
      <c r="Q31" s="246"/>
      <c r="R31" s="98"/>
      <c r="S31" s="98"/>
      <c r="T31" s="98"/>
      <c r="U31" s="98"/>
    </row>
    <row r="32" spans="1:21" s="273" customFormat="1" ht="13.15" customHeight="1" x14ac:dyDescent="0.2">
      <c r="A32" s="274" t="s">
        <v>206</v>
      </c>
      <c r="B32" s="275">
        <v>1.4244000000000001</v>
      </c>
      <c r="C32" s="276">
        <v>26784.6957</v>
      </c>
      <c r="D32" s="277">
        <v>23873.137200000001</v>
      </c>
      <c r="E32" s="277">
        <v>25194.015100000001</v>
      </c>
      <c r="F32" s="277">
        <v>28325.9077</v>
      </c>
      <c r="G32" s="277">
        <v>30786.856800000001</v>
      </c>
      <c r="H32" s="277">
        <v>27134.2719</v>
      </c>
      <c r="I32" s="278">
        <v>7.22</v>
      </c>
      <c r="J32" s="278">
        <v>3.22</v>
      </c>
      <c r="K32" s="278">
        <v>16.260000000000002</v>
      </c>
      <c r="L32" s="278">
        <v>173.75</v>
      </c>
      <c r="M32" s="262"/>
      <c r="N32" s="253"/>
      <c r="O32" s="246"/>
      <c r="P32" s="246"/>
      <c r="Q32" s="246"/>
      <c r="R32" s="98"/>
      <c r="S32" s="98"/>
      <c r="T32" s="98"/>
      <c r="U32" s="98"/>
    </row>
    <row r="33" spans="1:21" s="273" customFormat="1" ht="13.15" customHeight="1" x14ac:dyDescent="0.2">
      <c r="A33" s="279" t="s">
        <v>207</v>
      </c>
      <c r="B33" s="280">
        <v>0.1603</v>
      </c>
      <c r="C33" s="281">
        <v>29532.181199999999</v>
      </c>
      <c r="D33" s="282">
        <v>25890.435600000001</v>
      </c>
      <c r="E33" s="282">
        <v>27308.8498</v>
      </c>
      <c r="F33" s="282">
        <v>31839.558099999998</v>
      </c>
      <c r="G33" s="282">
        <v>34077.015800000001</v>
      </c>
      <c r="H33" s="282">
        <v>29760.8364</v>
      </c>
      <c r="I33" s="283">
        <v>5.2</v>
      </c>
      <c r="J33" s="283">
        <v>2.69</v>
      </c>
      <c r="K33" s="283">
        <v>17.41</v>
      </c>
      <c r="L33" s="283">
        <v>174.4503</v>
      </c>
      <c r="M33" s="262"/>
      <c r="N33" s="253"/>
      <c r="O33" s="246"/>
      <c r="P33" s="246"/>
      <c r="Q33" s="246"/>
      <c r="R33" s="98"/>
      <c r="S33" s="98"/>
      <c r="T33" s="98"/>
      <c r="U33" s="98"/>
    </row>
    <row r="34" spans="1:21" s="273" customFormat="1" ht="13.15" customHeight="1" x14ac:dyDescent="0.2">
      <c r="A34" s="274" t="s">
        <v>208</v>
      </c>
      <c r="B34" s="275">
        <v>5.5E-2</v>
      </c>
      <c r="C34" s="276">
        <v>29756.9683</v>
      </c>
      <c r="D34" s="277">
        <v>25429.469300000001</v>
      </c>
      <c r="E34" s="277">
        <v>27129.6476</v>
      </c>
      <c r="F34" s="277">
        <v>31845.109700000001</v>
      </c>
      <c r="G34" s="277">
        <v>33326.681600000004</v>
      </c>
      <c r="H34" s="277">
        <v>29939.122500000001</v>
      </c>
      <c r="I34" s="278">
        <v>4.74</v>
      </c>
      <c r="J34" s="278">
        <v>3.78</v>
      </c>
      <c r="K34" s="278">
        <v>16.63</v>
      </c>
      <c r="L34" s="278">
        <v>172.6327</v>
      </c>
      <c r="M34" s="262"/>
      <c r="N34" s="253"/>
      <c r="O34" s="246"/>
      <c r="P34" s="246"/>
      <c r="Q34" s="246"/>
      <c r="R34" s="98"/>
      <c r="S34" s="98"/>
      <c r="T34" s="98"/>
      <c r="U34" s="98"/>
    </row>
    <row r="35" spans="1:21" s="273" customFormat="1" ht="13.15" customHeight="1" x14ac:dyDescent="0.2">
      <c r="A35" s="279" t="s">
        <v>209</v>
      </c>
      <c r="B35" s="280">
        <v>0.7409</v>
      </c>
      <c r="C35" s="281">
        <v>26949.793300000001</v>
      </c>
      <c r="D35" s="282">
        <v>23832.970499999999</v>
      </c>
      <c r="E35" s="282">
        <v>25348.404299999998</v>
      </c>
      <c r="F35" s="282">
        <v>28947.597099999999</v>
      </c>
      <c r="G35" s="282">
        <v>32008.063399999999</v>
      </c>
      <c r="H35" s="282">
        <v>27512.217700000001</v>
      </c>
      <c r="I35" s="283">
        <v>5.86</v>
      </c>
      <c r="J35" s="283">
        <v>5.28</v>
      </c>
      <c r="K35" s="283">
        <v>16.98</v>
      </c>
      <c r="L35" s="283">
        <v>173.82660000000001</v>
      </c>
      <c r="M35" s="262"/>
      <c r="N35" s="253"/>
      <c r="O35" s="246"/>
      <c r="P35" s="246"/>
      <c r="Q35" s="246"/>
      <c r="R35" s="98"/>
      <c r="S35" s="98"/>
      <c r="T35" s="98"/>
      <c r="U35" s="98"/>
    </row>
    <row r="36" spans="1:21" s="273" customFormat="1" ht="13.15" customHeight="1" x14ac:dyDescent="0.2">
      <c r="A36" s="274" t="s">
        <v>210</v>
      </c>
      <c r="B36" s="275">
        <v>0.19620000000000001</v>
      </c>
      <c r="C36" s="276">
        <v>30482.875400000001</v>
      </c>
      <c r="D36" s="277">
        <v>24740.752799999998</v>
      </c>
      <c r="E36" s="277">
        <v>27610.2304</v>
      </c>
      <c r="F36" s="277">
        <v>34812.218800000002</v>
      </c>
      <c r="G36" s="277">
        <v>41650.789700000001</v>
      </c>
      <c r="H36" s="277">
        <v>31864.163700000001</v>
      </c>
      <c r="I36" s="278">
        <v>9.43</v>
      </c>
      <c r="J36" s="278">
        <v>14.68</v>
      </c>
      <c r="K36" s="278">
        <v>10.07</v>
      </c>
      <c r="L36" s="278">
        <v>173.55590000000001</v>
      </c>
      <c r="M36" s="262"/>
      <c r="N36" s="253"/>
      <c r="O36" s="246"/>
      <c r="P36" s="246"/>
      <c r="Q36" s="246"/>
      <c r="R36" s="98"/>
      <c r="S36" s="98"/>
      <c r="T36" s="98"/>
      <c r="U36" s="98"/>
    </row>
    <row r="37" spans="1:21" s="273" customFormat="1" ht="13.15" customHeight="1" x14ac:dyDescent="0.2">
      <c r="A37" s="279" t="s">
        <v>211</v>
      </c>
      <c r="B37" s="280">
        <v>0.62549999999999994</v>
      </c>
      <c r="C37" s="281">
        <v>35604.408000000003</v>
      </c>
      <c r="D37" s="282">
        <v>24242.5</v>
      </c>
      <c r="E37" s="282">
        <v>28559.712</v>
      </c>
      <c r="F37" s="282">
        <v>44559.5507</v>
      </c>
      <c r="G37" s="282">
        <v>54233.605499999998</v>
      </c>
      <c r="H37" s="282">
        <v>37506.183799999999</v>
      </c>
      <c r="I37" s="283">
        <v>11.17</v>
      </c>
      <c r="J37" s="283">
        <v>20.89</v>
      </c>
      <c r="K37" s="283">
        <v>11.01</v>
      </c>
      <c r="L37" s="283">
        <v>173.93279999999999</v>
      </c>
      <c r="M37" s="262"/>
      <c r="N37" s="253"/>
      <c r="O37" s="246"/>
      <c r="P37" s="246"/>
      <c r="Q37" s="246"/>
      <c r="R37" s="98"/>
      <c r="S37" s="98"/>
      <c r="T37" s="98"/>
      <c r="U37" s="98"/>
    </row>
    <row r="38" spans="1:21" s="273" customFormat="1" ht="13.15" customHeight="1" x14ac:dyDescent="0.2">
      <c r="A38" s="274" t="s">
        <v>212</v>
      </c>
      <c r="B38" s="275">
        <v>6.3899999999999998E-2</v>
      </c>
      <c r="C38" s="276">
        <v>32902.933799999999</v>
      </c>
      <c r="D38" s="277">
        <v>25954.7804</v>
      </c>
      <c r="E38" s="277">
        <v>29458.358499999998</v>
      </c>
      <c r="F38" s="277">
        <v>37510.498500000002</v>
      </c>
      <c r="G38" s="277">
        <v>41260.455499999996</v>
      </c>
      <c r="H38" s="277">
        <v>33650.747300000003</v>
      </c>
      <c r="I38" s="278">
        <v>8.4</v>
      </c>
      <c r="J38" s="278">
        <v>16.690000000000001</v>
      </c>
      <c r="K38" s="278">
        <v>9.1199999999999992</v>
      </c>
      <c r="L38" s="278">
        <v>174.5275</v>
      </c>
      <c r="M38" s="262"/>
      <c r="N38" s="253"/>
      <c r="O38" s="246"/>
      <c r="P38" s="246"/>
      <c r="Q38" s="246"/>
      <c r="R38" s="98"/>
      <c r="S38" s="98"/>
      <c r="T38" s="98"/>
      <c r="U38" s="98"/>
    </row>
    <row r="39" spans="1:21" s="273" customFormat="1" ht="13.15" customHeight="1" x14ac:dyDescent="0.2">
      <c r="A39" s="279" t="s">
        <v>213</v>
      </c>
      <c r="B39" s="280">
        <v>6.59E-2</v>
      </c>
      <c r="C39" s="281">
        <v>29554.374800000001</v>
      </c>
      <c r="D39" s="282">
        <v>24310.2608</v>
      </c>
      <c r="E39" s="282">
        <v>26996.173699999999</v>
      </c>
      <c r="F39" s="282">
        <v>32375.5219</v>
      </c>
      <c r="G39" s="282">
        <v>34442.056499999999</v>
      </c>
      <c r="H39" s="282">
        <v>29662.537199999999</v>
      </c>
      <c r="I39" s="283">
        <v>15.22</v>
      </c>
      <c r="J39" s="283">
        <v>6.35</v>
      </c>
      <c r="K39" s="283">
        <v>10.17</v>
      </c>
      <c r="L39" s="283">
        <v>173.4195</v>
      </c>
      <c r="M39" s="262"/>
      <c r="N39" s="253"/>
      <c r="O39" s="246"/>
      <c r="P39" s="246"/>
      <c r="Q39" s="246"/>
      <c r="R39" s="98"/>
      <c r="S39" s="98"/>
      <c r="T39" s="98"/>
      <c r="U39" s="98"/>
    </row>
    <row r="40" spans="1:21" s="273" customFormat="1" ht="13.15" customHeight="1" x14ac:dyDescent="0.2">
      <c r="A40" s="274" t="s">
        <v>214</v>
      </c>
      <c r="B40" s="275">
        <v>0.1452</v>
      </c>
      <c r="C40" s="276">
        <v>32831.963199999998</v>
      </c>
      <c r="D40" s="277">
        <v>24726.581900000001</v>
      </c>
      <c r="E40" s="277">
        <v>28085.357599999999</v>
      </c>
      <c r="F40" s="277">
        <v>36784.732799999998</v>
      </c>
      <c r="G40" s="277">
        <v>43997.357400000001</v>
      </c>
      <c r="H40" s="277">
        <v>33300.273099999999</v>
      </c>
      <c r="I40" s="278">
        <v>11.29</v>
      </c>
      <c r="J40" s="278">
        <v>13.4</v>
      </c>
      <c r="K40" s="278">
        <v>10.210000000000001</v>
      </c>
      <c r="L40" s="278">
        <v>173.58179999999999</v>
      </c>
      <c r="M40" s="262"/>
      <c r="N40" s="253"/>
      <c r="O40" s="246"/>
      <c r="P40" s="246"/>
      <c r="Q40" s="246"/>
      <c r="R40" s="98"/>
      <c r="S40" s="98"/>
      <c r="T40" s="98"/>
      <c r="U40" s="98"/>
    </row>
    <row r="41" spans="1:21" s="273" customFormat="1" ht="13.15" customHeight="1" x14ac:dyDescent="0.2">
      <c r="A41" s="279" t="s">
        <v>215</v>
      </c>
      <c r="B41" s="280">
        <v>0.12939999999999999</v>
      </c>
      <c r="C41" s="281">
        <v>29824.478800000001</v>
      </c>
      <c r="D41" s="282">
        <v>22847.411100000001</v>
      </c>
      <c r="E41" s="282">
        <v>26300.097000000002</v>
      </c>
      <c r="F41" s="282">
        <v>37670.676099999997</v>
      </c>
      <c r="G41" s="282">
        <v>41950.636100000003</v>
      </c>
      <c r="H41" s="282">
        <v>31612.1342</v>
      </c>
      <c r="I41" s="283">
        <v>13.77</v>
      </c>
      <c r="J41" s="283">
        <v>11.18</v>
      </c>
      <c r="K41" s="283">
        <v>10.98</v>
      </c>
      <c r="L41" s="283">
        <v>173.60499999999999</v>
      </c>
      <c r="M41" s="262"/>
      <c r="N41" s="253"/>
      <c r="O41" s="246"/>
      <c r="P41" s="246"/>
      <c r="Q41" s="246"/>
      <c r="R41" s="98"/>
      <c r="S41" s="98"/>
      <c r="T41" s="98"/>
      <c r="U41" s="98"/>
    </row>
    <row r="42" spans="1:21" s="273" customFormat="1" ht="13.15" customHeight="1" x14ac:dyDescent="0.2">
      <c r="A42" s="274" t="s">
        <v>216</v>
      </c>
      <c r="B42" s="275">
        <v>4.6399999999999997E-2</v>
      </c>
      <c r="C42" s="276">
        <v>33230.245000000003</v>
      </c>
      <c r="D42" s="277">
        <v>26187.712800000001</v>
      </c>
      <c r="E42" s="277">
        <v>29527.9447</v>
      </c>
      <c r="F42" s="277">
        <v>37242.432800000002</v>
      </c>
      <c r="G42" s="277">
        <v>42573.096799999999</v>
      </c>
      <c r="H42" s="277">
        <v>33475.149899999997</v>
      </c>
      <c r="I42" s="278">
        <v>9.4499999999999993</v>
      </c>
      <c r="J42" s="278">
        <v>10.15</v>
      </c>
      <c r="K42" s="278">
        <v>16.34</v>
      </c>
      <c r="L42" s="278">
        <v>173.34289999999999</v>
      </c>
      <c r="M42" s="262"/>
      <c r="N42" s="253"/>
      <c r="O42" s="246"/>
      <c r="P42" s="246"/>
      <c r="Q42" s="246"/>
      <c r="R42" s="98"/>
      <c r="S42" s="98"/>
      <c r="T42" s="98"/>
      <c r="U42" s="98"/>
    </row>
    <row r="43" spans="1:21" s="273" customFormat="1" ht="13.15" customHeight="1" x14ac:dyDescent="0.2">
      <c r="A43" s="279" t="s">
        <v>217</v>
      </c>
      <c r="B43" s="280">
        <v>0.18559999999999999</v>
      </c>
      <c r="C43" s="281">
        <v>30469.474600000001</v>
      </c>
      <c r="D43" s="282">
        <v>22756.316500000001</v>
      </c>
      <c r="E43" s="282">
        <v>26438.575700000001</v>
      </c>
      <c r="F43" s="282">
        <v>35964.476300000002</v>
      </c>
      <c r="G43" s="282">
        <v>41590.805899999999</v>
      </c>
      <c r="H43" s="282">
        <v>31847.3711</v>
      </c>
      <c r="I43" s="283">
        <v>9.4700000000000006</v>
      </c>
      <c r="J43" s="283">
        <v>18.079999999999998</v>
      </c>
      <c r="K43" s="283">
        <v>10.93</v>
      </c>
      <c r="L43" s="283">
        <v>173.05279999999999</v>
      </c>
      <c r="M43" s="262"/>
      <c r="N43" s="253"/>
      <c r="O43" s="246"/>
      <c r="P43" s="246"/>
      <c r="Q43" s="246"/>
      <c r="R43" s="98"/>
      <c r="S43" s="98"/>
      <c r="T43" s="98"/>
      <c r="U43" s="98"/>
    </row>
    <row r="44" spans="1:21" s="273" customFormat="1" ht="13.15" customHeight="1" x14ac:dyDescent="0.2">
      <c r="A44" s="274" t="s">
        <v>218</v>
      </c>
      <c r="B44" s="275">
        <v>0.22950000000000001</v>
      </c>
      <c r="C44" s="276">
        <v>30439.150300000001</v>
      </c>
      <c r="D44" s="277">
        <v>24922.723000000002</v>
      </c>
      <c r="E44" s="277">
        <v>27788.135900000001</v>
      </c>
      <c r="F44" s="277">
        <v>34241.917300000001</v>
      </c>
      <c r="G44" s="277">
        <v>38799.695899999999</v>
      </c>
      <c r="H44" s="277">
        <v>31327.043699999998</v>
      </c>
      <c r="I44" s="278">
        <v>7.35</v>
      </c>
      <c r="J44" s="278">
        <v>17.57</v>
      </c>
      <c r="K44" s="278">
        <v>11.03</v>
      </c>
      <c r="L44" s="278">
        <v>173.15360000000001</v>
      </c>
      <c r="M44" s="262"/>
      <c r="N44" s="253"/>
      <c r="O44" s="246"/>
      <c r="P44" s="246"/>
      <c r="Q44" s="246"/>
      <c r="R44" s="98"/>
      <c r="S44" s="98"/>
      <c r="T44" s="98"/>
      <c r="U44" s="98"/>
    </row>
    <row r="45" spans="1:21" s="273" customFormat="1" ht="13.15" customHeight="1" x14ac:dyDescent="0.2">
      <c r="A45" s="279" t="s">
        <v>219</v>
      </c>
      <c r="B45" s="280">
        <v>0.15110000000000001</v>
      </c>
      <c r="C45" s="281">
        <v>25560.409199999998</v>
      </c>
      <c r="D45" s="282">
        <v>20423.7183</v>
      </c>
      <c r="E45" s="282">
        <v>21735.7333</v>
      </c>
      <c r="F45" s="282">
        <v>32780.789599999996</v>
      </c>
      <c r="G45" s="282">
        <v>36373.781799999997</v>
      </c>
      <c r="H45" s="282">
        <v>27280.739000000001</v>
      </c>
      <c r="I45" s="283">
        <v>7.89</v>
      </c>
      <c r="J45" s="283">
        <v>16.559999999999999</v>
      </c>
      <c r="K45" s="283">
        <v>9.8000000000000007</v>
      </c>
      <c r="L45" s="283">
        <v>171.5462</v>
      </c>
      <c r="M45" s="262"/>
      <c r="N45" s="253"/>
      <c r="O45" s="246"/>
      <c r="P45" s="246"/>
      <c r="Q45" s="246"/>
      <c r="R45" s="98"/>
      <c r="S45" s="98"/>
      <c r="T45" s="98"/>
      <c r="U45" s="98"/>
    </row>
    <row r="46" spans="1:21" s="273" customFormat="1" ht="13.15" customHeight="1" x14ac:dyDescent="0.2">
      <c r="A46" s="274" t="s">
        <v>220</v>
      </c>
      <c r="B46" s="275">
        <v>0.38100000000000001</v>
      </c>
      <c r="C46" s="276">
        <v>35354.886400000003</v>
      </c>
      <c r="D46" s="277">
        <v>29312.142599999999</v>
      </c>
      <c r="E46" s="277">
        <v>32473.627499999999</v>
      </c>
      <c r="F46" s="277">
        <v>37650.405700000003</v>
      </c>
      <c r="G46" s="277">
        <v>39596.959699999999</v>
      </c>
      <c r="H46" s="277">
        <v>35047.371800000001</v>
      </c>
      <c r="I46" s="278">
        <v>4.5999999999999996</v>
      </c>
      <c r="J46" s="278">
        <v>18.670000000000002</v>
      </c>
      <c r="K46" s="278">
        <v>10.45</v>
      </c>
      <c r="L46" s="278">
        <v>167.23249999999999</v>
      </c>
      <c r="M46" s="262"/>
      <c r="N46" s="253"/>
      <c r="O46" s="246"/>
      <c r="P46" s="246"/>
      <c r="Q46" s="246"/>
      <c r="R46" s="98"/>
      <c r="S46" s="98"/>
      <c r="T46" s="98"/>
      <c r="U46" s="98"/>
    </row>
    <row r="47" spans="1:21" s="273" customFormat="1" ht="13.15" customHeight="1" x14ac:dyDescent="0.2">
      <c r="A47" s="279" t="s">
        <v>221</v>
      </c>
      <c r="B47" s="280">
        <v>0.90529999999999999</v>
      </c>
      <c r="C47" s="281">
        <v>29008.030200000001</v>
      </c>
      <c r="D47" s="282">
        <v>22808.5036</v>
      </c>
      <c r="E47" s="282">
        <v>25498.286599999999</v>
      </c>
      <c r="F47" s="282">
        <v>32667.595399999998</v>
      </c>
      <c r="G47" s="282">
        <v>37730.908100000001</v>
      </c>
      <c r="H47" s="282">
        <v>29611.4611</v>
      </c>
      <c r="I47" s="283">
        <v>9.49</v>
      </c>
      <c r="J47" s="283">
        <v>14.01</v>
      </c>
      <c r="K47" s="283">
        <v>10.199999999999999</v>
      </c>
      <c r="L47" s="283">
        <v>173.87469999999999</v>
      </c>
      <c r="M47" s="262"/>
      <c r="N47" s="253"/>
      <c r="O47" s="246"/>
      <c r="P47" s="246"/>
      <c r="Q47" s="246"/>
      <c r="R47" s="98"/>
      <c r="S47" s="98"/>
      <c r="T47" s="98"/>
      <c r="U47" s="98"/>
    </row>
    <row r="48" spans="1:21" s="273" customFormat="1" ht="13.15" customHeight="1" x14ac:dyDescent="0.2">
      <c r="A48" s="274" t="s">
        <v>222</v>
      </c>
      <c r="B48" s="275">
        <v>0.1391</v>
      </c>
      <c r="C48" s="276">
        <v>42704.602299999999</v>
      </c>
      <c r="D48" s="277">
        <v>33166.157899999998</v>
      </c>
      <c r="E48" s="277">
        <v>37030.048699999999</v>
      </c>
      <c r="F48" s="277">
        <v>51254.565699999999</v>
      </c>
      <c r="G48" s="277">
        <v>61350.7281</v>
      </c>
      <c r="H48" s="277">
        <v>45955.647700000001</v>
      </c>
      <c r="I48" s="278">
        <v>13.08</v>
      </c>
      <c r="J48" s="278">
        <v>24.2</v>
      </c>
      <c r="K48" s="278">
        <v>10.72</v>
      </c>
      <c r="L48" s="278">
        <v>173.34100000000001</v>
      </c>
      <c r="M48" s="262"/>
      <c r="N48" s="253"/>
      <c r="O48" s="246"/>
      <c r="P48" s="246"/>
      <c r="Q48" s="246"/>
      <c r="R48" s="98"/>
      <c r="S48" s="98"/>
      <c r="T48" s="98"/>
      <c r="U48" s="98"/>
    </row>
    <row r="49" spans="1:21" s="273" customFormat="1" ht="13.15" customHeight="1" x14ac:dyDescent="0.2">
      <c r="A49" s="279" t="s">
        <v>223</v>
      </c>
      <c r="B49" s="280">
        <v>0.23669999999999999</v>
      </c>
      <c r="C49" s="281">
        <v>25803.4673</v>
      </c>
      <c r="D49" s="282">
        <v>20556.876400000001</v>
      </c>
      <c r="E49" s="282">
        <v>22722.542799999999</v>
      </c>
      <c r="F49" s="282">
        <v>28985.782500000001</v>
      </c>
      <c r="G49" s="282">
        <v>32054.085500000001</v>
      </c>
      <c r="H49" s="282">
        <v>26111.689900000001</v>
      </c>
      <c r="I49" s="283">
        <v>12.94</v>
      </c>
      <c r="J49" s="283">
        <v>7.68</v>
      </c>
      <c r="K49" s="283">
        <v>10.17</v>
      </c>
      <c r="L49" s="283">
        <v>173.29179999999999</v>
      </c>
      <c r="M49" s="262"/>
      <c r="N49" s="253"/>
      <c r="O49" s="246"/>
      <c r="P49" s="246"/>
      <c r="Q49" s="246"/>
      <c r="R49" s="98"/>
      <c r="S49" s="98"/>
      <c r="T49" s="98"/>
      <c r="U49" s="98"/>
    </row>
    <row r="50" spans="1:21" s="273" customFormat="1" ht="13.15" customHeight="1" x14ac:dyDescent="0.2">
      <c r="A50" s="274" t="s">
        <v>224</v>
      </c>
      <c r="B50" s="275">
        <v>1.597</v>
      </c>
      <c r="C50" s="276">
        <v>28703.8007</v>
      </c>
      <c r="D50" s="277">
        <v>22674.715700000001</v>
      </c>
      <c r="E50" s="277">
        <v>25252.021000000001</v>
      </c>
      <c r="F50" s="277">
        <v>32403.670999999998</v>
      </c>
      <c r="G50" s="277">
        <v>37050.972600000001</v>
      </c>
      <c r="H50" s="277">
        <v>29368.714800000002</v>
      </c>
      <c r="I50" s="278">
        <v>7.59</v>
      </c>
      <c r="J50" s="278">
        <v>14.5</v>
      </c>
      <c r="K50" s="278">
        <v>11.02</v>
      </c>
      <c r="L50" s="278">
        <v>173.06460000000001</v>
      </c>
      <c r="M50" s="262"/>
      <c r="N50" s="253"/>
      <c r="O50" s="246"/>
      <c r="P50" s="246"/>
      <c r="Q50" s="246"/>
      <c r="R50" s="98"/>
      <c r="S50" s="98"/>
      <c r="T50" s="98"/>
      <c r="U50" s="98"/>
    </row>
    <row r="51" spans="1:21" s="273" customFormat="1" ht="13.15" customHeight="1" x14ac:dyDescent="0.2">
      <c r="A51" s="279" t="s">
        <v>225</v>
      </c>
      <c r="B51" s="280">
        <v>0.6865</v>
      </c>
      <c r="C51" s="281">
        <v>31640.675599999999</v>
      </c>
      <c r="D51" s="282">
        <v>26540.9699</v>
      </c>
      <c r="E51" s="282">
        <v>29244.805799999998</v>
      </c>
      <c r="F51" s="282">
        <v>35892.862000000001</v>
      </c>
      <c r="G51" s="282">
        <v>40443.505599999997</v>
      </c>
      <c r="H51" s="282">
        <v>32830.175900000002</v>
      </c>
      <c r="I51" s="283">
        <v>6.96</v>
      </c>
      <c r="J51" s="283">
        <v>18.260000000000002</v>
      </c>
      <c r="K51" s="283">
        <v>12.86</v>
      </c>
      <c r="L51" s="283">
        <v>173.33959999999999</v>
      </c>
      <c r="M51" s="262"/>
      <c r="N51" s="253"/>
      <c r="O51" s="246"/>
      <c r="P51" s="246"/>
      <c r="Q51" s="246"/>
      <c r="R51" s="98"/>
      <c r="S51" s="98"/>
      <c r="T51" s="98"/>
      <c r="U51" s="98"/>
    </row>
    <row r="52" spans="1:21" s="273" customFormat="1" ht="13.15" customHeight="1" x14ac:dyDescent="0.2">
      <c r="A52" s="274" t="s">
        <v>226</v>
      </c>
      <c r="B52" s="275">
        <v>0.40179999999999999</v>
      </c>
      <c r="C52" s="276">
        <v>26810.662199999999</v>
      </c>
      <c r="D52" s="277">
        <v>21406.8285</v>
      </c>
      <c r="E52" s="277">
        <v>23981.411700000001</v>
      </c>
      <c r="F52" s="277">
        <v>29585.2032</v>
      </c>
      <c r="G52" s="277">
        <v>37517.165800000002</v>
      </c>
      <c r="H52" s="277">
        <v>27769.4928</v>
      </c>
      <c r="I52" s="278">
        <v>7.34</v>
      </c>
      <c r="J52" s="278">
        <v>9.51</v>
      </c>
      <c r="K52" s="278">
        <v>9.64</v>
      </c>
      <c r="L52" s="278">
        <v>176.71279999999999</v>
      </c>
      <c r="M52" s="262"/>
      <c r="N52" s="253"/>
      <c r="O52" s="246"/>
      <c r="P52" s="246"/>
      <c r="Q52" s="246"/>
      <c r="R52" s="98"/>
      <c r="S52" s="98"/>
      <c r="T52" s="98"/>
      <c r="U52" s="98"/>
    </row>
    <row r="53" spans="1:21" s="273" customFormat="1" ht="13.15" customHeight="1" x14ac:dyDescent="0.2">
      <c r="A53" s="279" t="s">
        <v>227</v>
      </c>
      <c r="B53" s="280">
        <v>5.28E-2</v>
      </c>
      <c r="C53" s="281">
        <v>29352.9699</v>
      </c>
      <c r="D53" s="282">
        <v>24103.066999999999</v>
      </c>
      <c r="E53" s="282">
        <v>27144.9895</v>
      </c>
      <c r="F53" s="282">
        <v>32484.127100000002</v>
      </c>
      <c r="G53" s="282">
        <v>36721.690399999999</v>
      </c>
      <c r="H53" s="282">
        <v>30472.519799999998</v>
      </c>
      <c r="I53" s="283">
        <v>7.64</v>
      </c>
      <c r="J53" s="283">
        <v>16.02</v>
      </c>
      <c r="K53" s="283">
        <v>9.74</v>
      </c>
      <c r="L53" s="283">
        <v>173.91</v>
      </c>
      <c r="M53" s="262"/>
      <c r="N53" s="253"/>
      <c r="O53" s="246"/>
      <c r="P53" s="246"/>
      <c r="Q53" s="246"/>
      <c r="R53" s="98"/>
      <c r="S53" s="98"/>
      <c r="T53" s="98"/>
      <c r="U53" s="98"/>
    </row>
    <row r="54" spans="1:21" s="273" customFormat="1" ht="13.15" customHeight="1" x14ac:dyDescent="0.2">
      <c r="A54" s="274" t="s">
        <v>228</v>
      </c>
      <c r="B54" s="275">
        <v>0.1263</v>
      </c>
      <c r="C54" s="276">
        <v>28115.780999999999</v>
      </c>
      <c r="D54" s="277">
        <v>22378.732899999999</v>
      </c>
      <c r="E54" s="277">
        <v>25121.439399999999</v>
      </c>
      <c r="F54" s="277">
        <v>32468.867300000002</v>
      </c>
      <c r="G54" s="277">
        <v>38248.093399999998</v>
      </c>
      <c r="H54" s="277">
        <v>29971.0255</v>
      </c>
      <c r="I54" s="278">
        <v>8.67</v>
      </c>
      <c r="J54" s="278">
        <v>12.56</v>
      </c>
      <c r="K54" s="278">
        <v>10.36</v>
      </c>
      <c r="L54" s="278">
        <v>175.90289999999999</v>
      </c>
      <c r="M54" s="262"/>
      <c r="N54" s="253"/>
      <c r="O54" s="246"/>
      <c r="P54" s="246"/>
      <c r="Q54" s="246"/>
      <c r="R54" s="98"/>
      <c r="S54" s="98"/>
      <c r="T54" s="98"/>
      <c r="U54" s="98"/>
    </row>
    <row r="55" spans="1:21" s="273" customFormat="1" ht="13.15" customHeight="1" x14ac:dyDescent="0.2">
      <c r="A55" s="279" t="s">
        <v>229</v>
      </c>
      <c r="B55" s="280">
        <v>0.44290000000000002</v>
      </c>
      <c r="C55" s="281">
        <v>25864.181799999998</v>
      </c>
      <c r="D55" s="282">
        <v>21255.695199999998</v>
      </c>
      <c r="E55" s="282">
        <v>23515.356899999999</v>
      </c>
      <c r="F55" s="282">
        <v>29293.122899999998</v>
      </c>
      <c r="G55" s="282">
        <v>33444.2497</v>
      </c>
      <c r="H55" s="282">
        <v>26709.944500000001</v>
      </c>
      <c r="I55" s="283">
        <v>7.13</v>
      </c>
      <c r="J55" s="283">
        <v>15.39</v>
      </c>
      <c r="K55" s="283">
        <v>10.59</v>
      </c>
      <c r="L55" s="283">
        <v>172.9453</v>
      </c>
      <c r="M55" s="262"/>
      <c r="N55" s="253"/>
      <c r="O55" s="246"/>
      <c r="P55" s="246"/>
      <c r="Q55" s="246"/>
      <c r="R55" s="98"/>
      <c r="S55" s="98"/>
      <c r="T55" s="98"/>
      <c r="U55" s="98"/>
    </row>
    <row r="56" spans="1:21" s="273" customFormat="1" ht="13.15" customHeight="1" x14ac:dyDescent="0.2">
      <c r="A56" s="274" t="s">
        <v>230</v>
      </c>
      <c r="B56" s="275">
        <v>5.8099999999999999E-2</v>
      </c>
      <c r="C56" s="276">
        <v>27846.005000000001</v>
      </c>
      <c r="D56" s="277">
        <v>20315.624599999999</v>
      </c>
      <c r="E56" s="277">
        <v>24018.929400000001</v>
      </c>
      <c r="F56" s="277">
        <v>35102.1659</v>
      </c>
      <c r="G56" s="277">
        <v>40120.155500000001</v>
      </c>
      <c r="H56" s="277">
        <v>29844.799299999999</v>
      </c>
      <c r="I56" s="278">
        <v>7.41</v>
      </c>
      <c r="J56" s="278">
        <v>16.510000000000002</v>
      </c>
      <c r="K56" s="278">
        <v>9.57</v>
      </c>
      <c r="L56" s="278">
        <v>174.35650000000001</v>
      </c>
      <c r="M56" s="262"/>
      <c r="N56" s="253"/>
      <c r="O56" s="246"/>
      <c r="P56" s="246"/>
      <c r="Q56" s="246"/>
      <c r="R56" s="98"/>
      <c r="S56" s="98"/>
      <c r="T56" s="98"/>
      <c r="U56" s="98"/>
    </row>
    <row r="57" spans="1:21" s="273" customFormat="1" ht="13.15" customHeight="1" x14ac:dyDescent="0.2">
      <c r="A57" s="279" t="s">
        <v>231</v>
      </c>
      <c r="B57" s="280">
        <v>4.2299999999999997E-2</v>
      </c>
      <c r="C57" s="281">
        <v>30603.691699999999</v>
      </c>
      <c r="D57" s="282">
        <v>23489.060399999998</v>
      </c>
      <c r="E57" s="282">
        <v>27633.6001</v>
      </c>
      <c r="F57" s="282">
        <v>34124.543299999998</v>
      </c>
      <c r="G57" s="282">
        <v>37181.704400000002</v>
      </c>
      <c r="H57" s="282">
        <v>30976.516299999999</v>
      </c>
      <c r="I57" s="283">
        <v>8.4600000000000009</v>
      </c>
      <c r="J57" s="283">
        <v>12.97</v>
      </c>
      <c r="K57" s="283">
        <v>9.7799999999999994</v>
      </c>
      <c r="L57" s="283">
        <v>175.1969</v>
      </c>
      <c r="M57" s="262"/>
      <c r="N57" s="253"/>
      <c r="O57" s="246"/>
      <c r="P57" s="246"/>
      <c r="Q57" s="246"/>
      <c r="R57" s="98"/>
      <c r="S57" s="98"/>
      <c r="T57" s="98"/>
      <c r="U57" s="98"/>
    </row>
    <row r="58" spans="1:21" s="273" customFormat="1" ht="13.15" customHeight="1" x14ac:dyDescent="0.2">
      <c r="A58" s="274" t="s">
        <v>232</v>
      </c>
      <c r="B58" s="275">
        <v>0.37880000000000003</v>
      </c>
      <c r="C58" s="276">
        <v>25976.001799999998</v>
      </c>
      <c r="D58" s="277">
        <v>20241.738099999999</v>
      </c>
      <c r="E58" s="277">
        <v>23011.805199999999</v>
      </c>
      <c r="F58" s="277">
        <v>29750.095300000001</v>
      </c>
      <c r="G58" s="277">
        <v>33361.2425</v>
      </c>
      <c r="H58" s="277">
        <v>26608.687099999999</v>
      </c>
      <c r="I58" s="278">
        <v>8.99</v>
      </c>
      <c r="J58" s="278">
        <v>12.48</v>
      </c>
      <c r="K58" s="278">
        <v>10.39</v>
      </c>
      <c r="L58" s="278">
        <v>173.74420000000001</v>
      </c>
      <c r="M58" s="262"/>
      <c r="N58" s="253"/>
      <c r="O58" s="246"/>
      <c r="P58" s="246"/>
      <c r="Q58" s="246"/>
      <c r="R58" s="98"/>
      <c r="S58" s="98"/>
      <c r="T58" s="98"/>
      <c r="U58" s="98"/>
    </row>
    <row r="59" spans="1:21" s="273" customFormat="1" ht="13.15" customHeight="1" x14ac:dyDescent="0.2">
      <c r="A59" s="279" t="s">
        <v>233</v>
      </c>
      <c r="B59" s="280">
        <v>0.1095</v>
      </c>
      <c r="C59" s="281">
        <v>27418.146499999999</v>
      </c>
      <c r="D59" s="282">
        <v>21194.6044</v>
      </c>
      <c r="E59" s="282">
        <v>23933.489099999999</v>
      </c>
      <c r="F59" s="282">
        <v>30803.4951</v>
      </c>
      <c r="G59" s="282">
        <v>33399.9015</v>
      </c>
      <c r="H59" s="282">
        <v>27620.912700000001</v>
      </c>
      <c r="I59" s="283">
        <v>10.27</v>
      </c>
      <c r="J59" s="283">
        <v>14.56</v>
      </c>
      <c r="K59" s="283">
        <v>10.62</v>
      </c>
      <c r="L59" s="283">
        <v>173.4734</v>
      </c>
      <c r="M59" s="262"/>
      <c r="N59" s="253"/>
      <c r="O59" s="246"/>
      <c r="P59" s="246"/>
      <c r="Q59" s="246"/>
      <c r="R59" s="98"/>
      <c r="S59" s="98"/>
      <c r="T59" s="98"/>
      <c r="U59" s="98"/>
    </row>
    <row r="60" spans="1:21" s="273" customFormat="1" ht="13.15" customHeight="1" x14ac:dyDescent="0.2">
      <c r="A60" s="274" t="s">
        <v>234</v>
      </c>
      <c r="B60" s="275">
        <v>8.8800000000000004E-2</v>
      </c>
      <c r="C60" s="276">
        <v>21976.242600000001</v>
      </c>
      <c r="D60" s="277">
        <v>18251.489600000001</v>
      </c>
      <c r="E60" s="277">
        <v>19999.7533</v>
      </c>
      <c r="F60" s="277">
        <v>23024.146100000002</v>
      </c>
      <c r="G60" s="277">
        <v>25770.785100000001</v>
      </c>
      <c r="H60" s="277">
        <v>21804.5255</v>
      </c>
      <c r="I60" s="278">
        <v>14.96</v>
      </c>
      <c r="J60" s="278">
        <v>4.12</v>
      </c>
      <c r="K60" s="278">
        <v>9.42</v>
      </c>
      <c r="L60" s="278">
        <v>173.49700000000001</v>
      </c>
      <c r="M60" s="262"/>
      <c r="N60" s="253"/>
      <c r="O60" s="246"/>
      <c r="P60" s="246"/>
      <c r="Q60" s="246"/>
      <c r="R60" s="98"/>
      <c r="S60" s="98"/>
      <c r="T60" s="98"/>
      <c r="U60" s="98"/>
    </row>
    <row r="61" spans="1:21" s="273" customFormat="1" ht="13.15" customHeight="1" x14ac:dyDescent="0.2">
      <c r="A61" s="279" t="s">
        <v>235</v>
      </c>
      <c r="B61" s="280">
        <v>0.18790000000000001</v>
      </c>
      <c r="C61" s="281">
        <v>27454.077099999999</v>
      </c>
      <c r="D61" s="282">
        <v>22233.7039</v>
      </c>
      <c r="E61" s="282">
        <v>24394.7147</v>
      </c>
      <c r="F61" s="282">
        <v>30928.4084</v>
      </c>
      <c r="G61" s="282">
        <v>33656.382400000002</v>
      </c>
      <c r="H61" s="282">
        <v>27759.717000000001</v>
      </c>
      <c r="I61" s="283">
        <v>7.62</v>
      </c>
      <c r="J61" s="283">
        <v>13.07</v>
      </c>
      <c r="K61" s="283">
        <v>10.26</v>
      </c>
      <c r="L61" s="283">
        <v>173.191</v>
      </c>
      <c r="M61" s="262"/>
      <c r="N61" s="253"/>
      <c r="O61" s="246"/>
      <c r="P61" s="246"/>
      <c r="Q61" s="246"/>
      <c r="R61" s="98"/>
      <c r="S61" s="98"/>
      <c r="T61" s="98"/>
      <c r="U61" s="98"/>
    </row>
    <row r="62" spans="1:21" s="273" customFormat="1" ht="13.15" customHeight="1" x14ac:dyDescent="0.2">
      <c r="A62" s="274" t="s">
        <v>236</v>
      </c>
      <c r="B62" s="275">
        <v>4.1099999999999998E-2</v>
      </c>
      <c r="C62" s="276">
        <v>24899.47</v>
      </c>
      <c r="D62" s="277">
        <v>20412.236400000002</v>
      </c>
      <c r="E62" s="277">
        <v>23020.2114</v>
      </c>
      <c r="F62" s="277">
        <v>28322.179700000001</v>
      </c>
      <c r="G62" s="277">
        <v>33044.692799999997</v>
      </c>
      <c r="H62" s="277">
        <v>26169.035899999999</v>
      </c>
      <c r="I62" s="278">
        <v>7.28</v>
      </c>
      <c r="J62" s="278">
        <v>9.33</v>
      </c>
      <c r="K62" s="278">
        <v>10.78</v>
      </c>
      <c r="L62" s="278">
        <v>175.24250000000001</v>
      </c>
      <c r="M62" s="262"/>
      <c r="N62" s="253"/>
      <c r="O62" s="246"/>
      <c r="P62" s="246"/>
      <c r="Q62" s="246"/>
      <c r="R62" s="98"/>
      <c r="S62" s="98"/>
      <c r="T62" s="98"/>
      <c r="U62" s="98"/>
    </row>
    <row r="63" spans="1:21" s="273" customFormat="1" ht="13.15" customHeight="1" x14ac:dyDescent="0.2">
      <c r="A63" s="279" t="s">
        <v>237</v>
      </c>
      <c r="B63" s="280">
        <v>3.7199999999999997E-2</v>
      </c>
      <c r="C63" s="281">
        <v>34392.388299999999</v>
      </c>
      <c r="D63" s="282">
        <v>27810.9611</v>
      </c>
      <c r="E63" s="282">
        <v>30648.1077</v>
      </c>
      <c r="F63" s="282">
        <v>38339.529799999997</v>
      </c>
      <c r="G63" s="282">
        <v>42345.590499999998</v>
      </c>
      <c r="H63" s="282">
        <v>34667.959799999997</v>
      </c>
      <c r="I63" s="283">
        <v>5.74</v>
      </c>
      <c r="J63" s="283">
        <v>29.49</v>
      </c>
      <c r="K63" s="283">
        <v>9.7899999999999991</v>
      </c>
      <c r="L63" s="283">
        <v>176.0129</v>
      </c>
      <c r="M63" s="262"/>
      <c r="N63" s="253"/>
      <c r="O63" s="246"/>
      <c r="P63" s="246"/>
      <c r="Q63" s="246"/>
      <c r="R63" s="98"/>
      <c r="S63" s="98"/>
      <c r="T63" s="98"/>
      <c r="U63" s="98"/>
    </row>
    <row r="64" spans="1:21" s="273" customFormat="1" ht="13.15" customHeight="1" x14ac:dyDescent="0.2">
      <c r="A64" s="274" t="s">
        <v>238</v>
      </c>
      <c r="B64" s="275">
        <v>0.24279999999999999</v>
      </c>
      <c r="C64" s="276">
        <v>23297.252100000002</v>
      </c>
      <c r="D64" s="277">
        <v>18602.588800000001</v>
      </c>
      <c r="E64" s="277">
        <v>20931.986199999999</v>
      </c>
      <c r="F64" s="277">
        <v>25546.047200000001</v>
      </c>
      <c r="G64" s="277">
        <v>28942.967199999999</v>
      </c>
      <c r="H64" s="277">
        <v>23677.6188</v>
      </c>
      <c r="I64" s="278">
        <v>6.98</v>
      </c>
      <c r="J64" s="278">
        <v>9.67</v>
      </c>
      <c r="K64" s="278">
        <v>9.99</v>
      </c>
      <c r="L64" s="278">
        <v>171.63720000000001</v>
      </c>
      <c r="M64" s="262"/>
      <c r="N64" s="253"/>
      <c r="O64" s="246"/>
      <c r="P64" s="246"/>
      <c r="Q64" s="246"/>
      <c r="R64" s="98"/>
      <c r="S64" s="98"/>
      <c r="T64" s="98"/>
      <c r="U64" s="98"/>
    </row>
    <row r="65" spans="1:21" s="273" customFormat="1" ht="13.15" customHeight="1" x14ac:dyDescent="0.2">
      <c r="A65" s="279" t="s">
        <v>239</v>
      </c>
      <c r="B65" s="280">
        <v>6.1199999999999997E-2</v>
      </c>
      <c r="C65" s="281">
        <v>23169.016500000002</v>
      </c>
      <c r="D65" s="282">
        <v>18618.863099999999</v>
      </c>
      <c r="E65" s="282">
        <v>21187.522799999999</v>
      </c>
      <c r="F65" s="282">
        <v>26611.249100000001</v>
      </c>
      <c r="G65" s="282">
        <v>30524.772199999999</v>
      </c>
      <c r="H65" s="282">
        <v>24549.586800000001</v>
      </c>
      <c r="I65" s="283">
        <v>10.15</v>
      </c>
      <c r="J65" s="283">
        <v>11.17</v>
      </c>
      <c r="K65" s="283">
        <v>11.02</v>
      </c>
      <c r="L65" s="283">
        <v>173.6182</v>
      </c>
      <c r="M65" s="262"/>
      <c r="N65" s="253"/>
      <c r="O65" s="246"/>
      <c r="P65" s="246"/>
      <c r="Q65" s="246"/>
      <c r="R65" s="98"/>
      <c r="S65" s="98"/>
      <c r="T65" s="98"/>
      <c r="U65" s="98"/>
    </row>
    <row r="66" spans="1:21" s="273" customFormat="1" ht="13.15" customHeight="1" x14ac:dyDescent="0.2">
      <c r="A66" s="274" t="s">
        <v>240</v>
      </c>
      <c r="B66" s="275">
        <v>0.46850000000000003</v>
      </c>
      <c r="C66" s="276">
        <v>28354.1397</v>
      </c>
      <c r="D66" s="277">
        <v>22328.3524</v>
      </c>
      <c r="E66" s="277">
        <v>24712.172999999999</v>
      </c>
      <c r="F66" s="277">
        <v>32497.214800000002</v>
      </c>
      <c r="G66" s="277">
        <v>37048.8298</v>
      </c>
      <c r="H66" s="277">
        <v>29374.246200000001</v>
      </c>
      <c r="I66" s="278">
        <v>9.17</v>
      </c>
      <c r="J66" s="278">
        <v>13.29</v>
      </c>
      <c r="K66" s="278">
        <v>10.93</v>
      </c>
      <c r="L66" s="278">
        <v>173.3</v>
      </c>
      <c r="M66" s="262"/>
      <c r="N66" s="253"/>
      <c r="O66" s="246"/>
      <c r="P66" s="246"/>
      <c r="Q66" s="246"/>
      <c r="R66" s="98"/>
      <c r="S66" s="98"/>
      <c r="T66" s="98"/>
      <c r="U66" s="98"/>
    </row>
    <row r="67" spans="1:21" s="273" customFormat="1" ht="13.15" customHeight="1" x14ac:dyDescent="0.2">
      <c r="A67" s="279" t="s">
        <v>241</v>
      </c>
      <c r="B67" s="280">
        <v>1.3549</v>
      </c>
      <c r="C67" s="281">
        <v>17486.1666</v>
      </c>
      <c r="D67" s="282">
        <v>14709.6086</v>
      </c>
      <c r="E67" s="282">
        <v>15810.1666</v>
      </c>
      <c r="F67" s="282">
        <v>19690.609799999998</v>
      </c>
      <c r="G67" s="282">
        <v>22089.9804</v>
      </c>
      <c r="H67" s="282">
        <v>18059.3639</v>
      </c>
      <c r="I67" s="283">
        <v>8.02</v>
      </c>
      <c r="J67" s="283">
        <v>7.02</v>
      </c>
      <c r="K67" s="283">
        <v>9.5399999999999991</v>
      </c>
      <c r="L67" s="283">
        <v>173.49930000000001</v>
      </c>
      <c r="M67" s="262"/>
      <c r="N67" s="253"/>
      <c r="O67" s="246"/>
      <c r="P67" s="246"/>
      <c r="Q67" s="246"/>
      <c r="R67" s="98"/>
      <c r="S67" s="98"/>
      <c r="T67" s="98"/>
      <c r="U67" s="98"/>
    </row>
    <row r="68" spans="1:21" s="273" customFormat="1" ht="13.15" customHeight="1" x14ac:dyDescent="0.2">
      <c r="A68" s="274" t="s">
        <v>242</v>
      </c>
      <c r="B68" s="275">
        <v>0.28470000000000001</v>
      </c>
      <c r="C68" s="276">
        <v>23566.156500000001</v>
      </c>
      <c r="D68" s="277">
        <v>14674.1854</v>
      </c>
      <c r="E68" s="277">
        <v>20013.435700000002</v>
      </c>
      <c r="F68" s="277">
        <v>26316.9653</v>
      </c>
      <c r="G68" s="277">
        <v>28722.372899999998</v>
      </c>
      <c r="H68" s="277">
        <v>22959.683700000001</v>
      </c>
      <c r="I68" s="278">
        <v>8.83</v>
      </c>
      <c r="J68" s="278">
        <v>11.34</v>
      </c>
      <c r="K68" s="278">
        <v>9.48</v>
      </c>
      <c r="L68" s="278">
        <v>173.83940000000001</v>
      </c>
      <c r="M68" s="262"/>
      <c r="N68" s="253"/>
      <c r="O68" s="246"/>
      <c r="P68" s="246"/>
      <c r="Q68" s="246"/>
      <c r="R68" s="98"/>
      <c r="S68" s="98"/>
      <c r="T68" s="98"/>
      <c r="U68" s="98"/>
    </row>
    <row r="69" spans="1:21" s="273" customFormat="1" ht="13.15" customHeight="1" x14ac:dyDescent="0.2">
      <c r="A69" s="279" t="s">
        <v>243</v>
      </c>
      <c r="B69" s="280">
        <v>0.56859999999999999</v>
      </c>
      <c r="C69" s="281">
        <v>19141.152300000002</v>
      </c>
      <c r="D69" s="282">
        <v>14991.9166</v>
      </c>
      <c r="E69" s="282">
        <v>16531.4319</v>
      </c>
      <c r="F69" s="282">
        <v>21935.3606</v>
      </c>
      <c r="G69" s="282">
        <v>25386.409100000001</v>
      </c>
      <c r="H69" s="282">
        <v>19824.922500000001</v>
      </c>
      <c r="I69" s="283">
        <v>8.6</v>
      </c>
      <c r="J69" s="283">
        <v>9.73</v>
      </c>
      <c r="K69" s="283">
        <v>9.3000000000000007</v>
      </c>
      <c r="L69" s="283">
        <v>174.3595</v>
      </c>
      <c r="M69" s="262"/>
      <c r="N69" s="253"/>
      <c r="O69" s="246"/>
      <c r="P69" s="246"/>
      <c r="Q69" s="246"/>
      <c r="R69" s="98"/>
      <c r="S69" s="98"/>
      <c r="T69" s="98"/>
      <c r="U69" s="98"/>
    </row>
    <row r="70" spans="1:21" s="273" customFormat="1" ht="13.15" customHeight="1" x14ac:dyDescent="0.2">
      <c r="A70" s="274" t="s">
        <v>244</v>
      </c>
      <c r="B70" s="275">
        <v>7.0199999999999999E-2</v>
      </c>
      <c r="C70" s="276">
        <v>21805.987700000001</v>
      </c>
      <c r="D70" s="277">
        <v>17478.0769</v>
      </c>
      <c r="E70" s="277">
        <v>19807.918000000001</v>
      </c>
      <c r="F70" s="277">
        <v>25001.428599999999</v>
      </c>
      <c r="G70" s="277">
        <v>29123.4244</v>
      </c>
      <c r="H70" s="277">
        <v>22770.513599999998</v>
      </c>
      <c r="I70" s="278">
        <v>9.7899999999999991</v>
      </c>
      <c r="J70" s="278">
        <v>13.38</v>
      </c>
      <c r="K70" s="278">
        <v>10.73</v>
      </c>
      <c r="L70" s="278">
        <v>174.91130000000001</v>
      </c>
      <c r="M70" s="262"/>
      <c r="N70" s="253"/>
      <c r="O70" s="246"/>
      <c r="P70" s="246"/>
      <c r="Q70" s="246"/>
      <c r="R70" s="98"/>
      <c r="S70" s="98"/>
      <c r="T70" s="98"/>
      <c r="U70" s="98"/>
    </row>
    <row r="71" spans="1:21" s="273" customFormat="1" ht="13.15" customHeight="1" x14ac:dyDescent="0.2">
      <c r="A71" s="279" t="s">
        <v>245</v>
      </c>
      <c r="B71" s="280">
        <v>0.35289999999999999</v>
      </c>
      <c r="C71" s="281">
        <v>20463.646499999999</v>
      </c>
      <c r="D71" s="282">
        <v>17494.6407</v>
      </c>
      <c r="E71" s="282">
        <v>18812.4555</v>
      </c>
      <c r="F71" s="282">
        <v>22768.579699999998</v>
      </c>
      <c r="G71" s="282">
        <v>25543.0926</v>
      </c>
      <c r="H71" s="282">
        <v>21149.960599999999</v>
      </c>
      <c r="I71" s="283">
        <v>6.13</v>
      </c>
      <c r="J71" s="283">
        <v>6.81</v>
      </c>
      <c r="K71" s="283">
        <v>16.07</v>
      </c>
      <c r="L71" s="283">
        <v>175.82509999999999</v>
      </c>
      <c r="M71" s="262"/>
      <c r="N71" s="253"/>
      <c r="O71" s="246"/>
      <c r="P71" s="246"/>
      <c r="Q71" s="246"/>
      <c r="R71" s="98"/>
      <c r="S71" s="98"/>
      <c r="T71" s="98"/>
      <c r="U71" s="98"/>
    </row>
    <row r="72" spans="1:21" s="273" customFormat="1" ht="13.15" customHeight="1" x14ac:dyDescent="0.2">
      <c r="A72" s="274" t="s">
        <v>246</v>
      </c>
      <c r="B72" s="275">
        <v>0.95989999999999998</v>
      </c>
      <c r="C72" s="276">
        <v>24190.597300000001</v>
      </c>
      <c r="D72" s="277">
        <v>20556.9542</v>
      </c>
      <c r="E72" s="277">
        <v>22303.850999999999</v>
      </c>
      <c r="F72" s="277">
        <v>26047.711200000002</v>
      </c>
      <c r="G72" s="277">
        <v>28190.468499999999</v>
      </c>
      <c r="H72" s="277">
        <v>24306.9349</v>
      </c>
      <c r="I72" s="278">
        <v>5.78</v>
      </c>
      <c r="J72" s="278">
        <v>20.75</v>
      </c>
      <c r="K72" s="278">
        <v>10.14</v>
      </c>
      <c r="L72" s="278">
        <v>167.05070000000001</v>
      </c>
      <c r="M72" s="262"/>
      <c r="N72" s="253"/>
      <c r="O72" s="246"/>
      <c r="P72" s="246"/>
      <c r="Q72" s="246"/>
      <c r="R72" s="98"/>
      <c r="S72" s="98"/>
      <c r="T72" s="98"/>
      <c r="U72" s="98"/>
    </row>
    <row r="73" spans="1:21" s="273" customFormat="1" ht="13.15" customHeight="1" x14ac:dyDescent="0.2">
      <c r="A73" s="279" t="s">
        <v>247</v>
      </c>
      <c r="B73" s="280">
        <v>8.6300000000000002E-2</v>
      </c>
      <c r="C73" s="281">
        <v>20306.9892</v>
      </c>
      <c r="D73" s="282">
        <v>16926.399700000002</v>
      </c>
      <c r="E73" s="282">
        <v>18451.319299999999</v>
      </c>
      <c r="F73" s="282">
        <v>22080.3845</v>
      </c>
      <c r="G73" s="282">
        <v>24543.208699999999</v>
      </c>
      <c r="H73" s="282">
        <v>20439.456399999999</v>
      </c>
      <c r="I73" s="283">
        <v>5.74</v>
      </c>
      <c r="J73" s="283">
        <v>11.64</v>
      </c>
      <c r="K73" s="283">
        <v>10.23</v>
      </c>
      <c r="L73" s="283">
        <v>173.04740000000001</v>
      </c>
      <c r="M73" s="262"/>
      <c r="N73" s="253"/>
      <c r="O73" s="246"/>
      <c r="P73" s="246"/>
      <c r="Q73" s="246"/>
      <c r="R73" s="98"/>
      <c r="S73" s="98"/>
      <c r="T73" s="98"/>
      <c r="U73" s="98"/>
    </row>
    <row r="74" spans="1:21" s="273" customFormat="1" ht="13.15" customHeight="1" x14ac:dyDescent="0.2">
      <c r="A74" s="274" t="s">
        <v>248</v>
      </c>
      <c r="B74" s="275">
        <v>0.31309999999999999</v>
      </c>
      <c r="C74" s="276">
        <v>29486.890899999999</v>
      </c>
      <c r="D74" s="277">
        <v>20983.913700000001</v>
      </c>
      <c r="E74" s="277">
        <v>25040.6194</v>
      </c>
      <c r="F74" s="277">
        <v>36445.433799999999</v>
      </c>
      <c r="G74" s="277">
        <v>38906.425799999997</v>
      </c>
      <c r="H74" s="277">
        <v>30185.8017</v>
      </c>
      <c r="I74" s="278">
        <v>3.15</v>
      </c>
      <c r="J74" s="278">
        <v>25.37</v>
      </c>
      <c r="K74" s="278">
        <v>10.02</v>
      </c>
      <c r="L74" s="278">
        <v>179.40360000000001</v>
      </c>
      <c r="M74" s="262"/>
      <c r="N74" s="253"/>
      <c r="O74" s="246"/>
      <c r="P74" s="246"/>
      <c r="Q74" s="246"/>
      <c r="R74" s="98"/>
      <c r="S74" s="98"/>
      <c r="T74" s="98"/>
      <c r="U74" s="98"/>
    </row>
    <row r="75" spans="1:21" s="273" customFormat="1" ht="13.15" customHeight="1" x14ac:dyDescent="0.2">
      <c r="A75" s="279" t="s">
        <v>249</v>
      </c>
      <c r="B75" s="280">
        <v>0.62139999999999995</v>
      </c>
      <c r="C75" s="281">
        <v>38624.460400000004</v>
      </c>
      <c r="D75" s="282">
        <v>31143.3642</v>
      </c>
      <c r="E75" s="282">
        <v>34219.097300000001</v>
      </c>
      <c r="F75" s="282">
        <v>43685.111199999999</v>
      </c>
      <c r="G75" s="282">
        <v>48167.810299999997</v>
      </c>
      <c r="H75" s="282">
        <v>39216.0075</v>
      </c>
      <c r="I75" s="283">
        <v>5.33</v>
      </c>
      <c r="J75" s="283">
        <v>23.16</v>
      </c>
      <c r="K75" s="283">
        <v>11.56</v>
      </c>
      <c r="L75" s="283">
        <v>164.4409</v>
      </c>
      <c r="M75" s="262"/>
      <c r="N75" s="253"/>
      <c r="O75" s="246"/>
      <c r="P75" s="246"/>
      <c r="Q75" s="246"/>
      <c r="R75" s="98"/>
      <c r="S75" s="98"/>
      <c r="T75" s="98"/>
      <c r="U75" s="98"/>
    </row>
    <row r="76" spans="1:21" s="273" customFormat="1" ht="13.15" customHeight="1" x14ac:dyDescent="0.2">
      <c r="A76" s="274" t="s">
        <v>250</v>
      </c>
      <c r="B76" s="275">
        <v>0.29099999999999998</v>
      </c>
      <c r="C76" s="276">
        <v>32275.332200000001</v>
      </c>
      <c r="D76" s="277">
        <v>24991.516299999999</v>
      </c>
      <c r="E76" s="277">
        <v>28544.737400000002</v>
      </c>
      <c r="F76" s="277">
        <v>36680.649799999999</v>
      </c>
      <c r="G76" s="277">
        <v>40663.4156</v>
      </c>
      <c r="H76" s="277">
        <v>32576.468000000001</v>
      </c>
      <c r="I76" s="278">
        <v>6.37</v>
      </c>
      <c r="J76" s="278">
        <v>31.65</v>
      </c>
      <c r="K76" s="278">
        <v>10.31</v>
      </c>
      <c r="L76" s="278">
        <v>171.44229999999999</v>
      </c>
      <c r="M76" s="262"/>
      <c r="N76" s="253"/>
      <c r="O76" s="246"/>
      <c r="P76" s="246"/>
      <c r="Q76" s="246"/>
      <c r="R76" s="98"/>
      <c r="S76" s="98"/>
      <c r="T76" s="98"/>
      <c r="U76" s="98"/>
    </row>
    <row r="77" spans="1:21" s="273" customFormat="1" ht="13.15" customHeight="1" x14ac:dyDescent="0.2">
      <c r="A77" s="279" t="s">
        <v>251</v>
      </c>
      <c r="B77" s="280">
        <v>0.1235</v>
      </c>
      <c r="C77" s="281">
        <v>18078.6666</v>
      </c>
      <c r="D77" s="282">
        <v>13705.9192</v>
      </c>
      <c r="E77" s="282">
        <v>15951.179400000001</v>
      </c>
      <c r="F77" s="282">
        <v>20507.3364</v>
      </c>
      <c r="G77" s="282">
        <v>22990.740699999998</v>
      </c>
      <c r="H77" s="282">
        <v>18671.503100000002</v>
      </c>
      <c r="I77" s="283">
        <v>4.84</v>
      </c>
      <c r="J77" s="283">
        <v>19.309999999999999</v>
      </c>
      <c r="K77" s="283">
        <v>9.98</v>
      </c>
      <c r="L77" s="283">
        <v>169.56950000000001</v>
      </c>
      <c r="M77" s="262"/>
      <c r="N77" s="253"/>
      <c r="O77" s="246"/>
      <c r="P77" s="246"/>
      <c r="Q77" s="246"/>
      <c r="R77" s="98"/>
      <c r="S77" s="98"/>
      <c r="T77" s="98"/>
      <c r="U77" s="98"/>
    </row>
    <row r="78" spans="1:21" s="273" customFormat="1" ht="13.15" customHeight="1" x14ac:dyDescent="0.2">
      <c r="A78" s="274" t="s">
        <v>252</v>
      </c>
      <c r="B78" s="275">
        <v>6.0699999999999997E-2</v>
      </c>
      <c r="C78" s="276">
        <v>19959.898300000001</v>
      </c>
      <c r="D78" s="277">
        <v>15845.1816</v>
      </c>
      <c r="E78" s="277">
        <v>17831.083299999998</v>
      </c>
      <c r="F78" s="277">
        <v>21782.935799999999</v>
      </c>
      <c r="G78" s="277">
        <v>24801.300800000001</v>
      </c>
      <c r="H78" s="277">
        <v>20417.657299999999</v>
      </c>
      <c r="I78" s="278">
        <v>12.3</v>
      </c>
      <c r="J78" s="278">
        <v>6.19</v>
      </c>
      <c r="K78" s="278">
        <v>10.85</v>
      </c>
      <c r="L78" s="278">
        <v>173.69980000000001</v>
      </c>
      <c r="M78" s="262"/>
      <c r="N78" s="253"/>
      <c r="O78" s="246"/>
      <c r="P78" s="246"/>
      <c r="Q78" s="246"/>
      <c r="R78" s="98"/>
      <c r="S78" s="98"/>
      <c r="T78" s="98"/>
      <c r="U78" s="98"/>
    </row>
    <row r="79" spans="1:21" s="273" customFormat="1" ht="13.15" customHeight="1" x14ac:dyDescent="0.2">
      <c r="A79" s="279" t="s">
        <v>253</v>
      </c>
      <c r="B79" s="280">
        <v>3.4000000000000002E-2</v>
      </c>
      <c r="C79" s="281">
        <v>18499.355800000001</v>
      </c>
      <c r="D79" s="282">
        <v>12721.7727</v>
      </c>
      <c r="E79" s="282">
        <v>14157.733099999999</v>
      </c>
      <c r="F79" s="282">
        <v>25277.479899999998</v>
      </c>
      <c r="G79" s="282">
        <v>28420.7588</v>
      </c>
      <c r="H79" s="282">
        <v>20143.902900000001</v>
      </c>
      <c r="I79" s="283">
        <v>6.17</v>
      </c>
      <c r="J79" s="283">
        <v>14.01</v>
      </c>
      <c r="K79" s="283">
        <v>7.4</v>
      </c>
      <c r="L79" s="283">
        <v>174.59370000000001</v>
      </c>
      <c r="M79" s="262"/>
      <c r="N79" s="253"/>
      <c r="O79" s="246"/>
      <c r="P79" s="246"/>
      <c r="Q79" s="246"/>
      <c r="R79" s="98"/>
      <c r="S79" s="98"/>
      <c r="T79" s="98"/>
      <c r="U79" s="98"/>
    </row>
    <row r="80" spans="1:21" s="273" customFormat="1" ht="13.15" customHeight="1" x14ac:dyDescent="0.2">
      <c r="A80" s="274" t="s">
        <v>254</v>
      </c>
      <c r="B80" s="275">
        <v>0.1027</v>
      </c>
      <c r="C80" s="276">
        <v>22768.1666</v>
      </c>
      <c r="D80" s="277">
        <v>18037.529900000001</v>
      </c>
      <c r="E80" s="277">
        <v>20434.7084</v>
      </c>
      <c r="F80" s="277">
        <v>25432.9787</v>
      </c>
      <c r="G80" s="277">
        <v>28145.942899999998</v>
      </c>
      <c r="H80" s="277">
        <v>23168.816800000001</v>
      </c>
      <c r="I80" s="278">
        <v>10.09</v>
      </c>
      <c r="J80" s="278">
        <v>13.86</v>
      </c>
      <c r="K80" s="278">
        <v>10.23</v>
      </c>
      <c r="L80" s="278">
        <v>174.57380000000001</v>
      </c>
      <c r="M80" s="262"/>
      <c r="N80" s="253"/>
      <c r="O80" s="246"/>
      <c r="P80" s="246"/>
      <c r="Q80" s="246"/>
      <c r="R80" s="98"/>
      <c r="S80" s="98"/>
      <c r="T80" s="98"/>
      <c r="U80" s="98"/>
    </row>
    <row r="81" spans="1:21" s="273" customFormat="1" ht="13.15" customHeight="1" x14ac:dyDescent="0.2">
      <c r="A81" s="279" t="s">
        <v>255</v>
      </c>
      <c r="B81" s="280">
        <v>5.74E-2</v>
      </c>
      <c r="C81" s="281">
        <v>26005.289100000002</v>
      </c>
      <c r="D81" s="282">
        <v>20634.9241</v>
      </c>
      <c r="E81" s="282">
        <v>23322.882399999999</v>
      </c>
      <c r="F81" s="282">
        <v>27928.1335</v>
      </c>
      <c r="G81" s="282">
        <v>30572.012999999999</v>
      </c>
      <c r="H81" s="282">
        <v>25483.920099999999</v>
      </c>
      <c r="I81" s="283">
        <v>5.37</v>
      </c>
      <c r="J81" s="283">
        <v>20.34</v>
      </c>
      <c r="K81" s="283">
        <v>11.12</v>
      </c>
      <c r="L81" s="283">
        <v>174.3775</v>
      </c>
      <c r="M81" s="262"/>
      <c r="N81" s="253"/>
      <c r="O81" s="246"/>
      <c r="P81" s="246"/>
      <c r="Q81" s="246"/>
      <c r="R81" s="98"/>
      <c r="S81" s="98"/>
      <c r="T81" s="98"/>
      <c r="U81" s="98"/>
    </row>
    <row r="82" spans="1:21" s="273" customFormat="1" ht="13.15" customHeight="1" x14ac:dyDescent="0.2">
      <c r="A82" s="274" t="s">
        <v>256</v>
      </c>
      <c r="B82" s="275">
        <v>5.8400000000000001E-2</v>
      </c>
      <c r="C82" s="276">
        <v>17811.0615</v>
      </c>
      <c r="D82" s="277">
        <v>15477.5828</v>
      </c>
      <c r="E82" s="277">
        <v>16901.5</v>
      </c>
      <c r="F82" s="277">
        <v>18976.242399999999</v>
      </c>
      <c r="G82" s="277">
        <v>20439.870999999999</v>
      </c>
      <c r="H82" s="277">
        <v>17862.428100000001</v>
      </c>
      <c r="I82" s="278">
        <v>9.2799999999999994</v>
      </c>
      <c r="J82" s="278">
        <v>16.100000000000001</v>
      </c>
      <c r="K82" s="278">
        <v>10</v>
      </c>
      <c r="L82" s="278">
        <v>172.8425</v>
      </c>
      <c r="M82" s="262"/>
      <c r="N82" s="253"/>
      <c r="O82" s="246"/>
      <c r="P82" s="246"/>
      <c r="Q82" s="246"/>
      <c r="R82" s="98"/>
      <c r="S82" s="98"/>
      <c r="T82" s="98"/>
      <c r="U82" s="98"/>
    </row>
    <row r="83" spans="1:21" s="273" customFormat="1" ht="13.15" customHeight="1" x14ac:dyDescent="0.2">
      <c r="A83" s="279" t="s">
        <v>257</v>
      </c>
      <c r="B83" s="280">
        <v>9.6600000000000005E-2</v>
      </c>
      <c r="C83" s="281">
        <v>24903.850299999998</v>
      </c>
      <c r="D83" s="282">
        <v>19566.786199999999</v>
      </c>
      <c r="E83" s="282">
        <v>20943.033100000001</v>
      </c>
      <c r="F83" s="282">
        <v>28230.056</v>
      </c>
      <c r="G83" s="282">
        <v>30672.4421</v>
      </c>
      <c r="H83" s="282">
        <v>25302.103999999999</v>
      </c>
      <c r="I83" s="283">
        <v>7.91</v>
      </c>
      <c r="J83" s="283">
        <v>16.559999999999999</v>
      </c>
      <c r="K83" s="283">
        <v>9.24</v>
      </c>
      <c r="L83" s="283">
        <v>181.3415</v>
      </c>
      <c r="M83" s="262"/>
      <c r="N83" s="253"/>
      <c r="O83" s="246"/>
      <c r="P83" s="246"/>
      <c r="Q83" s="246"/>
      <c r="R83" s="98"/>
      <c r="S83" s="98"/>
      <c r="T83" s="98"/>
      <c r="U83" s="98"/>
    </row>
    <row r="84" spans="1:21" s="273" customFormat="1" ht="13.15" customHeight="1" x14ac:dyDescent="0.2">
      <c r="A84" s="274" t="s">
        <v>258</v>
      </c>
      <c r="B84" s="275">
        <v>0.45369999999999999</v>
      </c>
      <c r="C84" s="276">
        <v>30423.363399999998</v>
      </c>
      <c r="D84" s="277">
        <v>24851.7238</v>
      </c>
      <c r="E84" s="277">
        <v>28059.880399999998</v>
      </c>
      <c r="F84" s="277">
        <v>32520.750400000001</v>
      </c>
      <c r="G84" s="277">
        <v>34686.373699999996</v>
      </c>
      <c r="H84" s="277">
        <v>30143.098699999999</v>
      </c>
      <c r="I84" s="278">
        <v>4.8099999999999996</v>
      </c>
      <c r="J84" s="278">
        <v>32.61</v>
      </c>
      <c r="K84" s="278">
        <v>9.75</v>
      </c>
      <c r="L84" s="278">
        <v>177.51070000000001</v>
      </c>
      <c r="M84" s="262"/>
      <c r="N84" s="253"/>
      <c r="O84" s="246"/>
      <c r="P84" s="246"/>
      <c r="Q84" s="246"/>
      <c r="R84" s="98"/>
      <c r="S84" s="98"/>
      <c r="T84" s="98"/>
      <c r="U84" s="98"/>
    </row>
    <row r="85" spans="1:21" s="273" customFormat="1" ht="13.15" customHeight="1" x14ac:dyDescent="0.2">
      <c r="A85" s="279" t="s">
        <v>259</v>
      </c>
      <c r="B85" s="280">
        <v>8.9700000000000002E-2</v>
      </c>
      <c r="C85" s="281">
        <v>24892.1535</v>
      </c>
      <c r="D85" s="282">
        <v>17671.083299999998</v>
      </c>
      <c r="E85" s="282">
        <v>21587.746999999999</v>
      </c>
      <c r="F85" s="282">
        <v>27458.0412</v>
      </c>
      <c r="G85" s="282">
        <v>30095.863399999998</v>
      </c>
      <c r="H85" s="282">
        <v>24531.2703</v>
      </c>
      <c r="I85" s="283">
        <v>6.22</v>
      </c>
      <c r="J85" s="283">
        <v>22.02</v>
      </c>
      <c r="K85" s="283">
        <v>9.34</v>
      </c>
      <c r="L85" s="283">
        <v>178.92609999999999</v>
      </c>
      <c r="M85" s="262"/>
      <c r="N85" s="253"/>
      <c r="O85" s="246"/>
      <c r="P85" s="246"/>
      <c r="Q85" s="246"/>
      <c r="R85" s="98"/>
      <c r="S85" s="98"/>
      <c r="T85" s="98"/>
      <c r="U85" s="98"/>
    </row>
    <row r="86" spans="1:21" s="273" customFormat="1" ht="13.15" customHeight="1" x14ac:dyDescent="0.2">
      <c r="A86" s="274" t="s">
        <v>260</v>
      </c>
      <c r="B86" s="275">
        <v>1.4796</v>
      </c>
      <c r="C86" s="276">
        <v>14422.6147</v>
      </c>
      <c r="D86" s="277">
        <v>12889.0203</v>
      </c>
      <c r="E86" s="277">
        <v>13528.3415</v>
      </c>
      <c r="F86" s="277">
        <v>16011.075199999999</v>
      </c>
      <c r="G86" s="277">
        <v>17982.6842</v>
      </c>
      <c r="H86" s="277">
        <v>15032.071599999999</v>
      </c>
      <c r="I86" s="278">
        <v>7.76</v>
      </c>
      <c r="J86" s="278">
        <v>6.54</v>
      </c>
      <c r="K86" s="278">
        <v>9.5399999999999991</v>
      </c>
      <c r="L86" s="278">
        <v>173.82919999999999</v>
      </c>
      <c r="M86" s="262"/>
      <c r="N86" s="253"/>
      <c r="O86" s="246"/>
      <c r="P86" s="246"/>
      <c r="Q86" s="246"/>
      <c r="R86" s="98"/>
      <c r="S86" s="98"/>
      <c r="T86" s="98"/>
      <c r="U86" s="98"/>
    </row>
    <row r="87" spans="1:21" s="273" customFormat="1" ht="13.15" customHeight="1" x14ac:dyDescent="0.2">
      <c r="A87" s="279" t="s">
        <v>261</v>
      </c>
      <c r="B87" s="280">
        <v>3.78E-2</v>
      </c>
      <c r="C87" s="281">
        <v>16251.1849</v>
      </c>
      <c r="D87" s="282">
        <v>13835.2498</v>
      </c>
      <c r="E87" s="282">
        <v>14865.3948</v>
      </c>
      <c r="F87" s="282">
        <v>17736.267199999998</v>
      </c>
      <c r="G87" s="282">
        <v>18256.5</v>
      </c>
      <c r="H87" s="282">
        <v>16310.5844</v>
      </c>
      <c r="I87" s="283">
        <v>7.39</v>
      </c>
      <c r="J87" s="283">
        <v>10.34</v>
      </c>
      <c r="K87" s="283">
        <v>10.07</v>
      </c>
      <c r="L87" s="283">
        <v>173.8261</v>
      </c>
      <c r="M87" s="262"/>
      <c r="N87" s="253"/>
      <c r="O87" s="246"/>
      <c r="P87" s="246"/>
      <c r="Q87" s="246"/>
      <c r="R87" s="98"/>
      <c r="S87" s="98"/>
      <c r="T87" s="98"/>
      <c r="U87" s="98"/>
    </row>
    <row r="88" spans="1:21" s="273" customFormat="1" ht="13.15" customHeight="1" x14ac:dyDescent="0.2">
      <c r="A88" s="274" t="s">
        <v>262</v>
      </c>
      <c r="B88" s="275">
        <v>4.8099999999999997E-2</v>
      </c>
      <c r="C88" s="276">
        <v>18599.75</v>
      </c>
      <c r="D88" s="277">
        <v>15081.206399999999</v>
      </c>
      <c r="E88" s="277">
        <v>17147.432499999999</v>
      </c>
      <c r="F88" s="277">
        <v>22146.077399999998</v>
      </c>
      <c r="G88" s="277">
        <v>25945.051299999999</v>
      </c>
      <c r="H88" s="277">
        <v>19676.799200000001</v>
      </c>
      <c r="I88" s="278">
        <v>7.58</v>
      </c>
      <c r="J88" s="278">
        <v>14.24</v>
      </c>
      <c r="K88" s="278">
        <v>10.02</v>
      </c>
      <c r="L88" s="278">
        <v>174.36279999999999</v>
      </c>
      <c r="M88" s="262"/>
      <c r="N88" s="253"/>
      <c r="O88" s="246"/>
      <c r="P88" s="246"/>
      <c r="Q88" s="246"/>
      <c r="R88" s="98"/>
      <c r="S88" s="98"/>
      <c r="T88" s="98"/>
      <c r="U88" s="98"/>
    </row>
    <row r="89" spans="1:21" s="273" customFormat="1" ht="13.15" customHeight="1" x14ac:dyDescent="0.2">
      <c r="A89" s="279" t="s">
        <v>263</v>
      </c>
      <c r="B89" s="280">
        <v>7.5600000000000001E-2</v>
      </c>
      <c r="C89" s="281">
        <v>15832.1666</v>
      </c>
      <c r="D89" s="282">
        <v>13897.5833</v>
      </c>
      <c r="E89" s="282">
        <v>14612.123299999999</v>
      </c>
      <c r="F89" s="282">
        <v>17287.326300000001</v>
      </c>
      <c r="G89" s="282">
        <v>20486.800299999999</v>
      </c>
      <c r="H89" s="282">
        <v>16346.461499999999</v>
      </c>
      <c r="I89" s="283">
        <v>5.94</v>
      </c>
      <c r="J89" s="283">
        <v>9.75</v>
      </c>
      <c r="K89" s="283">
        <v>10.15</v>
      </c>
      <c r="L89" s="283">
        <v>174.0172</v>
      </c>
      <c r="M89" s="262"/>
      <c r="N89" s="253"/>
      <c r="O89" s="246"/>
      <c r="P89" s="246"/>
      <c r="Q89" s="246"/>
      <c r="R89" s="98"/>
      <c r="S89" s="98"/>
      <c r="T89" s="98"/>
      <c r="U89" s="98"/>
    </row>
    <row r="90" spans="1:21" s="273" customFormat="1" ht="13.15" customHeight="1" x14ac:dyDescent="0.2">
      <c r="A90" s="274" t="s">
        <v>264</v>
      </c>
      <c r="B90" s="275">
        <v>0.49619999999999997</v>
      </c>
      <c r="C90" s="276">
        <v>16489.373100000001</v>
      </c>
      <c r="D90" s="277">
        <v>11358.397499999999</v>
      </c>
      <c r="E90" s="277">
        <v>12465.581399999999</v>
      </c>
      <c r="F90" s="277">
        <v>20988.6338</v>
      </c>
      <c r="G90" s="277">
        <v>24343.102299999999</v>
      </c>
      <c r="H90" s="277">
        <v>17227.1577</v>
      </c>
      <c r="I90" s="278">
        <v>5.29</v>
      </c>
      <c r="J90" s="278">
        <v>12.84</v>
      </c>
      <c r="K90" s="278">
        <v>9.14</v>
      </c>
      <c r="L90" s="278">
        <v>174.8322</v>
      </c>
      <c r="M90" s="262"/>
      <c r="N90" s="253"/>
      <c r="O90" s="246"/>
      <c r="P90" s="246"/>
      <c r="Q90" s="246"/>
      <c r="R90" s="98"/>
      <c r="S90" s="98"/>
      <c r="T90" s="98"/>
      <c r="U90" s="98"/>
    </row>
    <row r="91" spans="1:21" s="273" customFormat="1" ht="13.15" customHeight="1" x14ac:dyDescent="0.2">
      <c r="A91" s="279" t="s">
        <v>265</v>
      </c>
      <c r="B91" s="280">
        <v>5.6599999999999998E-2</v>
      </c>
      <c r="C91" s="281">
        <v>18449.578099999999</v>
      </c>
      <c r="D91" s="282">
        <v>12381.0031</v>
      </c>
      <c r="E91" s="282">
        <v>15079.704900000001</v>
      </c>
      <c r="F91" s="282">
        <v>21982.207200000001</v>
      </c>
      <c r="G91" s="282">
        <v>24548.579099999999</v>
      </c>
      <c r="H91" s="282">
        <v>18341.602500000001</v>
      </c>
      <c r="I91" s="283">
        <v>5.53</v>
      </c>
      <c r="J91" s="283">
        <v>12.32</v>
      </c>
      <c r="K91" s="283">
        <v>10.08</v>
      </c>
      <c r="L91" s="283">
        <v>175.08510000000001</v>
      </c>
      <c r="M91" s="262"/>
      <c r="N91" s="253"/>
      <c r="O91" s="246"/>
      <c r="P91" s="246"/>
      <c r="Q91" s="246"/>
      <c r="R91" s="98"/>
      <c r="S91" s="98"/>
      <c r="T91" s="98"/>
      <c r="U91" s="98"/>
    </row>
    <row r="92" spans="1:21" s="273" customFormat="1" ht="13.15" customHeight="1" x14ac:dyDescent="0.2">
      <c r="A92" s="284"/>
      <c r="B92" s="285"/>
      <c r="C92" s="286"/>
      <c r="D92" s="287"/>
      <c r="E92" s="287"/>
      <c r="F92" s="287"/>
      <c r="G92" s="287"/>
      <c r="H92" s="287"/>
      <c r="I92" s="288"/>
      <c r="J92" s="288"/>
      <c r="K92" s="288"/>
      <c r="L92" s="288"/>
      <c r="M92" s="262"/>
      <c r="N92" s="253"/>
      <c r="O92" s="246"/>
      <c r="P92" s="246"/>
      <c r="Q92" s="246"/>
      <c r="R92" s="98"/>
      <c r="S92" s="98"/>
      <c r="T92" s="98"/>
      <c r="U92" s="98"/>
    </row>
    <row r="93" spans="1:21" s="273" customFormat="1" ht="13.15" customHeight="1" x14ac:dyDescent="0.2">
      <c r="A93" s="279"/>
      <c r="B93" s="280"/>
      <c r="C93" s="281"/>
      <c r="D93" s="282"/>
      <c r="E93" s="282"/>
      <c r="F93" s="282"/>
      <c r="G93" s="282"/>
      <c r="H93" s="282"/>
      <c r="I93" s="283"/>
      <c r="J93" s="283"/>
      <c r="K93" s="283"/>
      <c r="L93" s="283"/>
      <c r="M93" s="262"/>
      <c r="N93" s="253"/>
      <c r="O93" s="246"/>
      <c r="P93" s="246"/>
      <c r="Q93" s="246"/>
      <c r="R93" s="98"/>
      <c r="S93" s="98"/>
      <c r="T93" s="98"/>
      <c r="U93" s="98"/>
    </row>
    <row r="94" spans="1:21" s="273" customFormat="1" ht="13.15" customHeight="1" x14ac:dyDescent="0.2">
      <c r="A94" s="284"/>
      <c r="B94" s="285"/>
      <c r="C94" s="286"/>
      <c r="D94" s="287"/>
      <c r="E94" s="287"/>
      <c r="F94" s="287"/>
      <c r="G94" s="287"/>
      <c r="H94" s="287"/>
      <c r="I94" s="288"/>
      <c r="J94" s="288"/>
      <c r="K94" s="288"/>
      <c r="L94" s="288"/>
      <c r="M94" s="262"/>
      <c r="N94" s="253"/>
      <c r="O94" s="246"/>
      <c r="P94" s="246"/>
      <c r="Q94" s="246"/>
      <c r="R94" s="98"/>
      <c r="S94" s="98"/>
      <c r="T94" s="98"/>
      <c r="U94" s="98"/>
    </row>
    <row r="95" spans="1:21" s="273" customFormat="1" ht="13.15" customHeight="1" x14ac:dyDescent="0.2">
      <c r="A95" s="279"/>
      <c r="B95" s="280"/>
      <c r="C95" s="281"/>
      <c r="D95" s="282"/>
      <c r="E95" s="282"/>
      <c r="F95" s="282"/>
      <c r="G95" s="282"/>
      <c r="H95" s="282"/>
      <c r="I95" s="283"/>
      <c r="J95" s="283"/>
      <c r="K95" s="283"/>
      <c r="L95" s="283"/>
      <c r="M95" s="262"/>
      <c r="N95" s="253"/>
      <c r="O95" s="246"/>
      <c r="P95" s="246"/>
      <c r="Q95" s="246"/>
      <c r="R95" s="98"/>
      <c r="S95" s="98"/>
      <c r="T95" s="98"/>
      <c r="U95" s="98"/>
    </row>
    <row r="96" spans="1:21" s="273" customFormat="1" ht="13.15" customHeight="1" x14ac:dyDescent="0.2">
      <c r="A96" s="284"/>
      <c r="B96" s="285"/>
      <c r="C96" s="286"/>
      <c r="D96" s="287"/>
      <c r="E96" s="287"/>
      <c r="F96" s="287"/>
      <c r="G96" s="287"/>
      <c r="H96" s="287"/>
      <c r="I96" s="288"/>
      <c r="J96" s="288"/>
      <c r="K96" s="288"/>
      <c r="L96" s="288"/>
      <c r="M96" s="262"/>
      <c r="N96" s="253"/>
      <c r="O96" s="246"/>
      <c r="P96" s="246"/>
      <c r="Q96" s="246"/>
      <c r="R96" s="98"/>
      <c r="S96" s="98"/>
      <c r="T96" s="98"/>
      <c r="U96" s="98"/>
    </row>
    <row r="97" spans="1:21" s="273" customFormat="1" ht="13.15" customHeight="1" x14ac:dyDescent="0.2">
      <c r="A97" s="279"/>
      <c r="B97" s="280"/>
      <c r="C97" s="281"/>
      <c r="D97" s="282"/>
      <c r="E97" s="282"/>
      <c r="F97" s="282"/>
      <c r="G97" s="282"/>
      <c r="H97" s="282"/>
      <c r="I97" s="283"/>
      <c r="J97" s="283"/>
      <c r="K97" s="283"/>
      <c r="L97" s="283"/>
      <c r="M97" s="262"/>
      <c r="N97" s="253"/>
      <c r="O97" s="246"/>
      <c r="P97" s="246"/>
      <c r="Q97" s="246"/>
      <c r="R97" s="98"/>
      <c r="S97" s="98"/>
      <c r="T97" s="98"/>
      <c r="U97" s="98"/>
    </row>
    <row r="98" spans="1:21" s="273" customFormat="1" ht="13.15" customHeight="1" x14ac:dyDescent="0.2">
      <c r="A98" s="284"/>
      <c r="B98" s="285"/>
      <c r="C98" s="286"/>
      <c r="D98" s="287"/>
      <c r="E98" s="287"/>
      <c r="F98" s="287"/>
      <c r="G98" s="287"/>
      <c r="H98" s="287"/>
      <c r="I98" s="288"/>
      <c r="J98" s="288"/>
      <c r="K98" s="288"/>
      <c r="L98" s="288"/>
      <c r="M98" s="262"/>
      <c r="N98" s="253"/>
      <c r="O98" s="246"/>
      <c r="P98" s="246"/>
      <c r="Q98" s="246"/>
      <c r="R98" s="98"/>
      <c r="S98" s="98"/>
      <c r="T98" s="98"/>
      <c r="U98" s="98"/>
    </row>
    <row r="99" spans="1:21" s="273" customFormat="1" ht="13.15" customHeight="1" x14ac:dyDescent="0.2">
      <c r="A99" s="279"/>
      <c r="B99" s="280"/>
      <c r="C99" s="281"/>
      <c r="D99" s="282"/>
      <c r="E99" s="282"/>
      <c r="F99" s="282"/>
      <c r="G99" s="282"/>
      <c r="H99" s="282"/>
      <c r="I99" s="283"/>
      <c r="J99" s="283"/>
      <c r="K99" s="283"/>
      <c r="L99" s="283"/>
      <c r="M99" s="262"/>
      <c r="N99" s="253"/>
      <c r="O99" s="246"/>
      <c r="P99" s="246"/>
      <c r="Q99" s="246"/>
      <c r="R99" s="98"/>
      <c r="S99" s="98"/>
      <c r="T99" s="98"/>
      <c r="U99" s="98"/>
    </row>
    <row r="100" spans="1:21" s="273" customFormat="1" ht="13.15" customHeight="1" x14ac:dyDescent="0.2">
      <c r="A100" s="284"/>
      <c r="B100" s="285"/>
      <c r="C100" s="286"/>
      <c r="D100" s="287"/>
      <c r="E100" s="287"/>
      <c r="F100" s="287"/>
      <c r="G100" s="287"/>
      <c r="H100" s="287"/>
      <c r="I100" s="288"/>
      <c r="J100" s="288"/>
      <c r="K100" s="288"/>
      <c r="L100" s="288"/>
      <c r="M100" s="262"/>
      <c r="N100" s="253"/>
      <c r="O100" s="246"/>
      <c r="P100" s="246"/>
      <c r="Q100" s="246"/>
      <c r="R100" s="98"/>
      <c r="S100" s="98"/>
      <c r="T100" s="98"/>
      <c r="U100" s="98"/>
    </row>
    <row r="101" spans="1:21" s="273" customFormat="1" ht="13.15" customHeight="1" x14ac:dyDescent="0.2">
      <c r="A101" s="279"/>
      <c r="B101" s="280"/>
      <c r="C101" s="281"/>
      <c r="D101" s="282"/>
      <c r="E101" s="282"/>
      <c r="F101" s="282"/>
      <c r="G101" s="282"/>
      <c r="H101" s="282"/>
      <c r="I101" s="283"/>
      <c r="J101" s="283"/>
      <c r="K101" s="283"/>
      <c r="L101" s="283"/>
      <c r="M101" s="262"/>
      <c r="N101" s="253"/>
      <c r="O101" s="246"/>
      <c r="P101" s="246"/>
      <c r="Q101" s="246"/>
      <c r="R101" s="98"/>
      <c r="S101" s="98"/>
      <c r="T101" s="98"/>
      <c r="U101" s="98"/>
    </row>
    <row r="102" spans="1:21" s="273" customFormat="1" ht="13.15" customHeight="1" x14ac:dyDescent="0.2">
      <c r="A102" s="284"/>
      <c r="B102" s="285"/>
      <c r="C102" s="286"/>
      <c r="D102" s="287"/>
      <c r="E102" s="287"/>
      <c r="F102" s="287"/>
      <c r="G102" s="287"/>
      <c r="H102" s="287"/>
      <c r="I102" s="288"/>
      <c r="J102" s="288"/>
      <c r="K102" s="288"/>
      <c r="L102" s="288"/>
      <c r="M102" s="262"/>
      <c r="N102" s="253"/>
      <c r="O102" s="246"/>
      <c r="P102" s="246"/>
      <c r="Q102" s="246"/>
      <c r="R102" s="98"/>
      <c r="S102" s="98"/>
      <c r="T102" s="98"/>
      <c r="U102" s="98"/>
    </row>
    <row r="103" spans="1:21" s="273" customFormat="1" ht="13.15" customHeight="1" x14ac:dyDescent="0.2">
      <c r="A103" s="279"/>
      <c r="B103" s="280"/>
      <c r="C103" s="281"/>
      <c r="D103" s="282"/>
      <c r="E103" s="282"/>
      <c r="F103" s="282"/>
      <c r="G103" s="282"/>
      <c r="H103" s="282"/>
      <c r="I103" s="283"/>
      <c r="J103" s="283"/>
      <c r="K103" s="283"/>
      <c r="L103" s="283"/>
      <c r="M103" s="262"/>
      <c r="N103" s="253"/>
      <c r="O103" s="246"/>
      <c r="P103" s="246"/>
      <c r="Q103" s="246"/>
      <c r="R103" s="98"/>
      <c r="S103" s="98"/>
      <c r="T103" s="98"/>
      <c r="U103" s="98"/>
    </row>
    <row r="104" spans="1:21" s="273" customFormat="1" ht="13.15" customHeight="1" x14ac:dyDescent="0.2">
      <c r="A104" s="284"/>
      <c r="B104" s="285"/>
      <c r="C104" s="286"/>
      <c r="D104" s="287"/>
      <c r="E104" s="287"/>
      <c r="F104" s="287"/>
      <c r="G104" s="287"/>
      <c r="H104" s="287"/>
      <c r="I104" s="288"/>
      <c r="J104" s="288"/>
      <c r="K104" s="288"/>
      <c r="L104" s="288"/>
      <c r="M104" s="262"/>
      <c r="N104" s="253"/>
      <c r="O104" s="246"/>
      <c r="P104" s="246"/>
      <c r="Q104" s="246"/>
      <c r="R104" s="98"/>
      <c r="S104" s="98"/>
      <c r="T104" s="98"/>
      <c r="U104" s="98"/>
    </row>
    <row r="105" spans="1:21" s="273" customFormat="1" ht="13.15" customHeight="1" x14ac:dyDescent="0.2">
      <c r="A105" s="279"/>
      <c r="B105" s="280"/>
      <c r="C105" s="281"/>
      <c r="D105" s="282"/>
      <c r="E105" s="282"/>
      <c r="F105" s="282"/>
      <c r="G105" s="282"/>
      <c r="H105" s="282"/>
      <c r="I105" s="283"/>
      <c r="J105" s="283"/>
      <c r="K105" s="283"/>
      <c r="L105" s="283"/>
      <c r="M105" s="262"/>
      <c r="N105" s="253"/>
      <c r="O105" s="246"/>
      <c r="P105" s="246"/>
      <c r="Q105" s="246"/>
      <c r="R105" s="98"/>
      <c r="S105" s="98"/>
      <c r="T105" s="98"/>
      <c r="U105" s="98"/>
    </row>
    <row r="106" spans="1:21" s="273" customFormat="1" ht="13.15" customHeight="1" x14ac:dyDescent="0.2">
      <c r="A106" s="284"/>
      <c r="B106" s="285"/>
      <c r="C106" s="286"/>
      <c r="D106" s="287"/>
      <c r="E106" s="287"/>
      <c r="F106" s="287"/>
      <c r="G106" s="287"/>
      <c r="H106" s="287"/>
      <c r="I106" s="288"/>
      <c r="J106" s="288"/>
      <c r="K106" s="288"/>
      <c r="L106" s="288"/>
      <c r="M106" s="262"/>
      <c r="N106" s="253"/>
      <c r="O106" s="246"/>
      <c r="P106" s="246"/>
      <c r="Q106" s="246"/>
      <c r="R106" s="98"/>
      <c r="S106" s="98"/>
      <c r="T106" s="98"/>
      <c r="U106" s="98"/>
    </row>
    <row r="107" spans="1:21" s="273" customFormat="1" ht="13.15" customHeight="1" x14ac:dyDescent="0.2">
      <c r="A107" s="279"/>
      <c r="B107" s="280"/>
      <c r="C107" s="281"/>
      <c r="D107" s="282"/>
      <c r="E107" s="282"/>
      <c r="F107" s="282"/>
      <c r="G107" s="282"/>
      <c r="H107" s="282"/>
      <c r="I107" s="283"/>
      <c r="J107" s="283"/>
      <c r="K107" s="283"/>
      <c r="L107" s="283"/>
      <c r="M107" s="262"/>
      <c r="N107" s="253"/>
      <c r="O107" s="246"/>
      <c r="P107" s="246"/>
      <c r="Q107" s="246"/>
      <c r="R107" s="98"/>
      <c r="S107" s="98"/>
      <c r="T107" s="98"/>
      <c r="U107" s="98"/>
    </row>
    <row r="108" spans="1:21" s="273" customFormat="1" ht="13.15" customHeight="1" x14ac:dyDescent="0.2">
      <c r="A108" s="284"/>
      <c r="B108" s="285"/>
      <c r="C108" s="286"/>
      <c r="D108" s="287"/>
      <c r="E108" s="287"/>
      <c r="F108" s="287"/>
      <c r="G108" s="287"/>
      <c r="H108" s="287"/>
      <c r="I108" s="288"/>
      <c r="J108" s="288"/>
      <c r="K108" s="288"/>
      <c r="L108" s="288"/>
      <c r="M108" s="262"/>
      <c r="N108" s="253"/>
      <c r="O108" s="246"/>
      <c r="P108" s="246"/>
      <c r="Q108" s="246"/>
      <c r="R108" s="98"/>
      <c r="S108" s="98"/>
      <c r="T108" s="98"/>
      <c r="U108" s="98"/>
    </row>
    <row r="109" spans="1:21" s="273" customFormat="1" ht="13.15" customHeight="1" x14ac:dyDescent="0.2">
      <c r="A109" s="279"/>
      <c r="B109" s="280"/>
      <c r="C109" s="281"/>
      <c r="D109" s="282"/>
      <c r="E109" s="282"/>
      <c r="F109" s="282"/>
      <c r="G109" s="282"/>
      <c r="H109" s="282"/>
      <c r="I109" s="283"/>
      <c r="J109" s="283"/>
      <c r="K109" s="283"/>
      <c r="L109" s="283"/>
      <c r="M109" s="262"/>
      <c r="N109" s="253"/>
      <c r="O109" s="246"/>
      <c r="P109" s="246"/>
      <c r="Q109" s="246"/>
      <c r="R109" s="98"/>
      <c r="S109" s="98"/>
      <c r="T109" s="98"/>
      <c r="U109" s="98"/>
    </row>
    <row r="110" spans="1:21" s="273" customFormat="1" ht="13.15" customHeight="1" x14ac:dyDescent="0.2">
      <c r="A110" s="284"/>
      <c r="B110" s="285"/>
      <c r="C110" s="286"/>
      <c r="D110" s="287"/>
      <c r="E110" s="287"/>
      <c r="F110" s="287"/>
      <c r="G110" s="287"/>
      <c r="H110" s="287"/>
      <c r="I110" s="288"/>
      <c r="J110" s="288"/>
      <c r="K110" s="288"/>
      <c r="L110" s="288"/>
      <c r="M110" s="262"/>
      <c r="N110" s="253"/>
      <c r="O110" s="246"/>
      <c r="P110" s="246"/>
      <c r="Q110" s="246"/>
      <c r="R110" s="98"/>
      <c r="S110" s="98"/>
      <c r="T110" s="98"/>
      <c r="U110" s="98"/>
    </row>
    <row r="111" spans="1:21" s="273" customFormat="1" ht="13.15" customHeight="1" x14ac:dyDescent="0.2">
      <c r="A111" s="279"/>
      <c r="B111" s="280"/>
      <c r="C111" s="281"/>
      <c r="D111" s="282"/>
      <c r="E111" s="282"/>
      <c r="F111" s="282"/>
      <c r="G111" s="282"/>
      <c r="H111" s="282"/>
      <c r="I111" s="283"/>
      <c r="J111" s="283"/>
      <c r="K111" s="283"/>
      <c r="L111" s="283"/>
      <c r="M111" s="262"/>
      <c r="N111" s="253"/>
      <c r="O111" s="246"/>
      <c r="P111" s="246"/>
      <c r="Q111" s="246"/>
      <c r="R111" s="98"/>
      <c r="S111" s="98"/>
      <c r="T111" s="98"/>
      <c r="U111" s="98"/>
    </row>
    <row r="112" spans="1:21" s="273" customFormat="1" ht="13.15" customHeight="1" x14ac:dyDescent="0.2">
      <c r="A112" s="284"/>
      <c r="B112" s="285"/>
      <c r="C112" s="286"/>
      <c r="D112" s="287"/>
      <c r="E112" s="287"/>
      <c r="F112" s="287"/>
      <c r="G112" s="287"/>
      <c r="H112" s="287"/>
      <c r="I112" s="288"/>
      <c r="J112" s="288"/>
      <c r="K112" s="288"/>
      <c r="L112" s="288"/>
      <c r="M112" s="262"/>
      <c r="N112" s="253"/>
      <c r="O112" s="246"/>
      <c r="P112" s="246"/>
      <c r="Q112" s="246"/>
      <c r="R112" s="98"/>
      <c r="S112" s="98"/>
      <c r="T112" s="98"/>
      <c r="U112" s="98"/>
    </row>
    <row r="113" spans="1:21" s="273" customFormat="1" ht="13.15" customHeight="1" x14ac:dyDescent="0.2">
      <c r="A113" s="279"/>
      <c r="B113" s="280"/>
      <c r="C113" s="281"/>
      <c r="D113" s="282"/>
      <c r="E113" s="282"/>
      <c r="F113" s="282"/>
      <c r="G113" s="282"/>
      <c r="H113" s="282"/>
      <c r="I113" s="283"/>
      <c r="J113" s="283"/>
      <c r="K113" s="283"/>
      <c r="L113" s="283"/>
      <c r="M113" s="262"/>
      <c r="N113" s="253"/>
      <c r="O113" s="246"/>
      <c r="P113" s="246"/>
      <c r="Q113" s="246"/>
      <c r="R113" s="98"/>
      <c r="S113" s="98"/>
      <c r="T113" s="98"/>
      <c r="U113" s="98"/>
    </row>
    <row r="114" spans="1:21" s="273" customFormat="1" ht="13.15" customHeight="1" x14ac:dyDescent="0.2">
      <c r="A114" s="284"/>
      <c r="B114" s="285"/>
      <c r="C114" s="286"/>
      <c r="D114" s="287"/>
      <c r="E114" s="287"/>
      <c r="F114" s="287"/>
      <c r="G114" s="287"/>
      <c r="H114" s="287"/>
      <c r="I114" s="288"/>
      <c r="J114" s="288"/>
      <c r="K114" s="288"/>
      <c r="L114" s="288"/>
      <c r="M114" s="262"/>
      <c r="N114" s="253"/>
      <c r="O114" s="246"/>
      <c r="P114" s="246"/>
      <c r="Q114" s="246"/>
      <c r="R114" s="98"/>
      <c r="S114" s="98"/>
      <c r="T114" s="98"/>
      <c r="U114" s="98"/>
    </row>
    <row r="115" spans="1:21" s="273" customFormat="1" ht="13.15" customHeight="1" x14ac:dyDescent="0.2">
      <c r="A115" s="279"/>
      <c r="B115" s="280"/>
      <c r="C115" s="281"/>
      <c r="D115" s="282"/>
      <c r="E115" s="282"/>
      <c r="F115" s="282"/>
      <c r="G115" s="282"/>
      <c r="H115" s="282"/>
      <c r="I115" s="283"/>
      <c r="J115" s="283"/>
      <c r="K115" s="283"/>
      <c r="L115" s="283"/>
      <c r="M115" s="262"/>
      <c r="N115" s="253"/>
      <c r="O115" s="246"/>
      <c r="P115" s="246"/>
      <c r="Q115" s="246"/>
      <c r="R115" s="98"/>
      <c r="S115" s="98"/>
      <c r="T115" s="98"/>
      <c r="U115" s="98"/>
    </row>
    <row r="116" spans="1:21" s="273" customFormat="1" ht="13.15" customHeight="1" x14ac:dyDescent="0.2">
      <c r="A116" s="284"/>
      <c r="B116" s="285"/>
      <c r="C116" s="286"/>
      <c r="D116" s="287"/>
      <c r="E116" s="287"/>
      <c r="F116" s="287"/>
      <c r="G116" s="287"/>
      <c r="H116" s="287"/>
      <c r="I116" s="288"/>
      <c r="J116" s="288"/>
      <c r="K116" s="288"/>
      <c r="L116" s="288"/>
      <c r="M116" s="262"/>
      <c r="N116" s="253"/>
      <c r="O116" s="246"/>
      <c r="P116" s="246"/>
      <c r="Q116" s="246"/>
      <c r="R116" s="98"/>
      <c r="S116" s="98"/>
      <c r="T116" s="98"/>
      <c r="U116" s="98"/>
    </row>
    <row r="117" spans="1:21" s="273" customFormat="1" ht="13.15" customHeight="1" x14ac:dyDescent="0.2">
      <c r="A117" s="279"/>
      <c r="B117" s="280"/>
      <c r="C117" s="281"/>
      <c r="D117" s="282"/>
      <c r="E117" s="282"/>
      <c r="F117" s="282"/>
      <c r="G117" s="282"/>
      <c r="H117" s="282"/>
      <c r="I117" s="283"/>
      <c r="J117" s="283"/>
      <c r="K117" s="283"/>
      <c r="L117" s="283"/>
      <c r="M117" s="262"/>
      <c r="N117" s="253"/>
      <c r="O117" s="246"/>
      <c r="P117" s="246"/>
      <c r="Q117" s="246"/>
      <c r="R117" s="98"/>
      <c r="S117" s="98"/>
      <c r="T117" s="98"/>
      <c r="U117" s="98"/>
    </row>
    <row r="118" spans="1:21" s="273" customFormat="1" ht="13.15" customHeight="1" x14ac:dyDescent="0.2">
      <c r="A118" s="284"/>
      <c r="B118" s="285"/>
      <c r="C118" s="286"/>
      <c r="D118" s="287"/>
      <c r="E118" s="287"/>
      <c r="F118" s="287"/>
      <c r="G118" s="287"/>
      <c r="H118" s="287"/>
      <c r="I118" s="288"/>
      <c r="J118" s="288"/>
      <c r="K118" s="288"/>
      <c r="L118" s="288"/>
      <c r="M118" s="262"/>
      <c r="N118" s="253"/>
      <c r="O118" s="246"/>
      <c r="P118" s="246"/>
      <c r="Q118" s="246"/>
      <c r="R118" s="98"/>
      <c r="S118" s="98"/>
      <c r="T118" s="98"/>
      <c r="U118" s="98"/>
    </row>
    <row r="119" spans="1:21" s="273" customFormat="1" ht="13.15" customHeight="1" x14ac:dyDescent="0.2">
      <c r="A119" s="279"/>
      <c r="B119" s="280"/>
      <c r="C119" s="281"/>
      <c r="D119" s="282"/>
      <c r="E119" s="282"/>
      <c r="F119" s="282"/>
      <c r="G119" s="282"/>
      <c r="H119" s="282"/>
      <c r="I119" s="283"/>
      <c r="J119" s="283"/>
      <c r="K119" s="283"/>
      <c r="L119" s="283"/>
      <c r="M119" s="262"/>
      <c r="N119" s="253"/>
      <c r="O119" s="246"/>
      <c r="P119" s="246"/>
      <c r="Q119" s="246"/>
      <c r="R119" s="98"/>
      <c r="S119" s="98"/>
      <c r="T119" s="98"/>
      <c r="U119" s="98"/>
    </row>
    <row r="120" spans="1:21" s="273" customFormat="1" ht="13.15" customHeight="1" x14ac:dyDescent="0.2">
      <c r="A120" s="284"/>
      <c r="B120" s="285"/>
      <c r="C120" s="286"/>
      <c r="D120" s="287"/>
      <c r="E120" s="287"/>
      <c r="F120" s="287"/>
      <c r="G120" s="287"/>
      <c r="H120" s="287"/>
      <c r="I120" s="288"/>
      <c r="J120" s="288"/>
      <c r="K120" s="288"/>
      <c r="L120" s="288"/>
      <c r="M120" s="262"/>
      <c r="N120" s="253"/>
      <c r="O120" s="246"/>
      <c r="P120" s="246"/>
      <c r="Q120" s="246"/>
      <c r="R120" s="98"/>
      <c r="S120" s="98"/>
      <c r="T120" s="98"/>
      <c r="U120" s="98"/>
    </row>
    <row r="121" spans="1:21" s="273" customFormat="1" ht="13.15" customHeight="1" x14ac:dyDescent="0.2">
      <c r="A121" s="279"/>
      <c r="B121" s="280"/>
      <c r="C121" s="281"/>
      <c r="D121" s="282"/>
      <c r="E121" s="282"/>
      <c r="F121" s="282"/>
      <c r="G121" s="282"/>
      <c r="H121" s="282"/>
      <c r="I121" s="283"/>
      <c r="J121" s="283"/>
      <c r="K121" s="283"/>
      <c r="L121" s="283"/>
      <c r="M121" s="262"/>
      <c r="N121" s="253"/>
      <c r="O121" s="246"/>
      <c r="P121" s="246"/>
      <c r="Q121" s="246"/>
      <c r="R121" s="98"/>
      <c r="S121" s="98"/>
      <c r="T121" s="98"/>
      <c r="U121" s="98"/>
    </row>
    <row r="122" spans="1:21" s="273" customFormat="1" ht="13.15" customHeight="1" x14ac:dyDescent="0.2">
      <c r="A122" s="284"/>
      <c r="B122" s="285"/>
      <c r="C122" s="286"/>
      <c r="D122" s="287"/>
      <c r="E122" s="287"/>
      <c r="F122" s="287"/>
      <c r="G122" s="287"/>
      <c r="H122" s="287"/>
      <c r="I122" s="288"/>
      <c r="J122" s="288"/>
      <c r="K122" s="288"/>
      <c r="L122" s="288"/>
      <c r="M122" s="262"/>
      <c r="N122" s="253"/>
      <c r="O122" s="246"/>
      <c r="P122" s="246"/>
      <c r="Q122" s="246"/>
      <c r="R122" s="98"/>
      <c r="S122" s="98"/>
      <c r="T122" s="98"/>
      <c r="U122" s="98"/>
    </row>
    <row r="123" spans="1:21" s="273" customFormat="1" ht="13.15" customHeight="1" x14ac:dyDescent="0.2">
      <c r="A123" s="279"/>
      <c r="B123" s="280"/>
      <c r="C123" s="281"/>
      <c r="D123" s="282"/>
      <c r="E123" s="282"/>
      <c r="F123" s="282"/>
      <c r="G123" s="282"/>
      <c r="H123" s="282"/>
      <c r="I123" s="283"/>
      <c r="J123" s="283"/>
      <c r="K123" s="283"/>
      <c r="L123" s="283"/>
      <c r="M123" s="262"/>
      <c r="N123" s="253"/>
      <c r="O123" s="246"/>
      <c r="P123" s="246"/>
      <c r="Q123" s="246"/>
      <c r="R123" s="98"/>
      <c r="S123" s="98"/>
      <c r="T123" s="98"/>
      <c r="U123" s="98"/>
    </row>
    <row r="124" spans="1:21" s="273" customFormat="1" ht="13.15" customHeight="1" x14ac:dyDescent="0.2">
      <c r="A124" s="284"/>
      <c r="B124" s="285"/>
      <c r="C124" s="286"/>
      <c r="D124" s="287"/>
      <c r="E124" s="287"/>
      <c r="F124" s="287"/>
      <c r="G124" s="287"/>
      <c r="H124" s="287"/>
      <c r="I124" s="288"/>
      <c r="J124" s="288"/>
      <c r="K124" s="288"/>
      <c r="L124" s="288"/>
      <c r="M124" s="262"/>
      <c r="N124" s="253"/>
      <c r="O124" s="246"/>
      <c r="P124" s="246"/>
      <c r="Q124" s="246"/>
      <c r="R124" s="98"/>
      <c r="S124" s="98"/>
      <c r="T124" s="98"/>
      <c r="U124" s="98"/>
    </row>
    <row r="125" spans="1:21" s="273" customFormat="1" ht="13.15" customHeight="1" x14ac:dyDescent="0.2">
      <c r="A125" s="279"/>
      <c r="B125" s="280"/>
      <c r="C125" s="281"/>
      <c r="D125" s="282"/>
      <c r="E125" s="282"/>
      <c r="F125" s="282"/>
      <c r="G125" s="282"/>
      <c r="H125" s="282"/>
      <c r="I125" s="283"/>
      <c r="J125" s="283"/>
      <c r="K125" s="283"/>
      <c r="L125" s="283"/>
      <c r="M125" s="262"/>
      <c r="N125" s="253"/>
      <c r="O125" s="246"/>
      <c r="P125" s="246"/>
      <c r="Q125" s="246"/>
      <c r="R125" s="98"/>
      <c r="S125" s="98"/>
      <c r="T125" s="98"/>
      <c r="U125" s="98"/>
    </row>
    <row r="126" spans="1:21" s="273" customFormat="1" ht="13.15" customHeight="1" x14ac:dyDescent="0.2">
      <c r="A126" s="284"/>
      <c r="B126" s="285"/>
      <c r="C126" s="286"/>
      <c r="D126" s="287"/>
      <c r="E126" s="287"/>
      <c r="F126" s="287"/>
      <c r="G126" s="287"/>
      <c r="H126" s="287"/>
      <c r="I126" s="288"/>
      <c r="J126" s="288"/>
      <c r="K126" s="288"/>
      <c r="L126" s="288"/>
      <c r="M126" s="262"/>
      <c r="N126" s="253"/>
      <c r="O126" s="246"/>
      <c r="P126" s="246"/>
      <c r="Q126" s="246"/>
      <c r="R126" s="98"/>
      <c r="S126" s="98"/>
      <c r="T126" s="98"/>
      <c r="U126" s="98"/>
    </row>
    <row r="127" spans="1:21" s="273" customFormat="1" ht="13.15" customHeight="1" x14ac:dyDescent="0.2">
      <c r="A127" s="289"/>
      <c r="B127" s="290"/>
      <c r="C127" s="291"/>
      <c r="D127" s="292"/>
      <c r="E127" s="292"/>
      <c r="F127" s="292"/>
      <c r="G127" s="292"/>
      <c r="H127" s="292"/>
      <c r="I127" s="293"/>
      <c r="J127" s="293"/>
      <c r="K127" s="293"/>
      <c r="L127" s="294"/>
      <c r="M127" s="262"/>
      <c r="N127" s="253"/>
      <c r="O127" s="246"/>
      <c r="P127" s="246"/>
      <c r="Q127" s="246"/>
      <c r="R127" s="98"/>
      <c r="S127" s="98"/>
      <c r="T127" s="98"/>
      <c r="U127" s="98"/>
    </row>
    <row r="128" spans="1:21" s="273" customFormat="1" ht="13.1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300"/>
      <c r="M128" s="262"/>
      <c r="N128" s="253"/>
      <c r="O128" s="246"/>
      <c r="P128" s="246"/>
      <c r="Q128" s="246"/>
      <c r="R128" s="98"/>
      <c r="S128" s="98"/>
      <c r="T128" s="98"/>
      <c r="U128" s="98"/>
    </row>
    <row r="129" spans="1:21" s="273" customFormat="1" ht="13.15" customHeight="1" x14ac:dyDescent="0.2">
      <c r="A129" s="289"/>
      <c r="B129" s="290"/>
      <c r="C129" s="291"/>
      <c r="D129" s="292"/>
      <c r="E129" s="292"/>
      <c r="F129" s="292"/>
      <c r="G129" s="292"/>
      <c r="H129" s="292"/>
      <c r="I129" s="293"/>
      <c r="J129" s="293"/>
      <c r="K129" s="293"/>
      <c r="L129" s="294"/>
      <c r="M129" s="262"/>
      <c r="N129" s="253"/>
      <c r="O129" s="246"/>
      <c r="P129" s="246"/>
      <c r="Q129" s="246"/>
      <c r="R129" s="98"/>
      <c r="S129" s="98"/>
      <c r="T129" s="98"/>
      <c r="U129" s="98"/>
    </row>
    <row r="130" spans="1:21" s="273" customFormat="1" ht="13.1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300"/>
      <c r="M130" s="262"/>
      <c r="N130" s="253"/>
      <c r="O130" s="246"/>
      <c r="P130" s="246"/>
      <c r="Q130" s="246"/>
      <c r="R130" s="98"/>
      <c r="S130" s="98"/>
      <c r="T130" s="98"/>
      <c r="U130" s="98"/>
    </row>
    <row r="131" spans="1:21" s="273" customFormat="1" ht="13.15" customHeight="1" x14ac:dyDescent="0.2">
      <c r="A131" s="289"/>
      <c r="B131" s="290"/>
      <c r="C131" s="291"/>
      <c r="D131" s="292"/>
      <c r="E131" s="292"/>
      <c r="F131" s="292"/>
      <c r="G131" s="292"/>
      <c r="H131" s="292"/>
      <c r="I131" s="293"/>
      <c r="J131" s="293"/>
      <c r="K131" s="293"/>
      <c r="L131" s="294"/>
      <c r="M131" s="262"/>
      <c r="N131" s="253"/>
      <c r="O131" s="246"/>
      <c r="P131" s="246"/>
      <c r="Q131" s="246"/>
      <c r="R131" s="98"/>
      <c r="S131" s="98"/>
      <c r="T131" s="98"/>
      <c r="U131" s="98"/>
    </row>
    <row r="132" spans="1:21" s="273" customFormat="1" ht="13.15" customHeight="1" x14ac:dyDescent="0.2">
      <c r="A132" s="289"/>
      <c r="B132" s="290"/>
      <c r="C132" s="291"/>
      <c r="D132" s="292"/>
      <c r="E132" s="292"/>
      <c r="F132" s="292"/>
      <c r="G132" s="292"/>
      <c r="H132" s="292"/>
      <c r="I132" s="293"/>
      <c r="J132" s="293"/>
      <c r="K132" s="293"/>
      <c r="L132" s="294"/>
      <c r="M132" s="262"/>
      <c r="N132" s="253"/>
      <c r="O132" s="246"/>
      <c r="P132" s="246"/>
      <c r="Q132" s="246"/>
      <c r="R132" s="98"/>
      <c r="S132" s="98"/>
      <c r="T132" s="98"/>
      <c r="U132" s="98"/>
    </row>
    <row r="133" spans="1:21" s="273" customFormat="1" ht="13.15" customHeight="1" x14ac:dyDescent="0.2">
      <c r="A133" s="289"/>
      <c r="B133" s="290"/>
      <c r="C133" s="291"/>
      <c r="D133" s="292"/>
      <c r="E133" s="292"/>
      <c r="F133" s="292"/>
      <c r="G133" s="292"/>
      <c r="H133" s="292"/>
      <c r="I133" s="293"/>
      <c r="J133" s="293"/>
      <c r="K133" s="293"/>
      <c r="L133" s="294"/>
      <c r="M133" s="262"/>
      <c r="N133" s="253"/>
      <c r="O133" s="246"/>
      <c r="P133" s="246"/>
      <c r="Q133" s="246"/>
      <c r="R133" s="98"/>
      <c r="S133" s="98"/>
      <c r="T133" s="98"/>
      <c r="U133" s="98"/>
    </row>
    <row r="134" spans="1:21" s="273" customFormat="1" ht="13.15" customHeight="1" x14ac:dyDescent="0.2">
      <c r="A134" s="289"/>
      <c r="B134" s="290"/>
      <c r="C134" s="291"/>
      <c r="D134" s="292"/>
      <c r="E134" s="292"/>
      <c r="F134" s="292"/>
      <c r="G134" s="292"/>
      <c r="H134" s="292"/>
      <c r="I134" s="293"/>
      <c r="J134" s="293"/>
      <c r="K134" s="293"/>
      <c r="L134" s="294"/>
      <c r="M134" s="262"/>
      <c r="N134" s="253"/>
      <c r="O134" s="246"/>
      <c r="P134" s="246"/>
      <c r="Q134" s="246"/>
      <c r="R134" s="98"/>
      <c r="S134" s="301"/>
      <c r="T134" s="301"/>
      <c r="U134" s="301"/>
    </row>
    <row r="135" spans="1:21" s="273" customFormat="1" ht="13.15" customHeight="1" x14ac:dyDescent="0.2">
      <c r="A135" s="289"/>
      <c r="B135" s="290"/>
      <c r="C135" s="291"/>
      <c r="D135" s="292"/>
      <c r="E135" s="292"/>
      <c r="F135" s="292"/>
      <c r="G135" s="292"/>
      <c r="H135" s="292"/>
      <c r="I135" s="293"/>
      <c r="J135" s="293"/>
      <c r="K135" s="293"/>
      <c r="L135" s="294"/>
      <c r="M135" s="262"/>
      <c r="N135" s="253"/>
      <c r="O135" s="246"/>
      <c r="P135" s="246"/>
      <c r="Q135" s="246"/>
      <c r="R135" s="98"/>
      <c r="S135" s="98"/>
      <c r="T135" s="98"/>
      <c r="U135" s="98"/>
    </row>
    <row r="136" spans="1:21" s="273" customFormat="1" ht="13.15" customHeight="1" x14ac:dyDescent="0.2">
      <c r="A136" s="289"/>
      <c r="B136" s="290"/>
      <c r="C136" s="291"/>
      <c r="D136" s="292"/>
      <c r="E136" s="292"/>
      <c r="F136" s="292"/>
      <c r="G136" s="292"/>
      <c r="H136" s="292"/>
      <c r="I136" s="293"/>
      <c r="J136" s="293"/>
      <c r="K136" s="293"/>
      <c r="L136" s="294"/>
      <c r="M136" s="262"/>
      <c r="N136" s="253"/>
      <c r="O136" s="246"/>
      <c r="P136" s="246"/>
      <c r="Q136" s="246"/>
      <c r="R136" s="98"/>
      <c r="S136" s="98"/>
      <c r="T136" s="98"/>
      <c r="U136" s="98"/>
    </row>
    <row r="137" spans="1:21" s="273" customFormat="1" ht="13.15" customHeight="1" x14ac:dyDescent="0.2">
      <c r="A137" s="289"/>
      <c r="B137" s="290"/>
      <c r="C137" s="291"/>
      <c r="D137" s="292"/>
      <c r="E137" s="292"/>
      <c r="F137" s="292"/>
      <c r="G137" s="292"/>
      <c r="H137" s="292"/>
      <c r="I137" s="293"/>
      <c r="J137" s="293"/>
      <c r="K137" s="293"/>
      <c r="L137" s="294"/>
      <c r="M137" s="262"/>
      <c r="N137" s="253"/>
      <c r="O137" s="246"/>
      <c r="P137" s="246"/>
      <c r="Q137" s="246"/>
      <c r="R137" s="98"/>
      <c r="S137" s="98"/>
      <c r="T137" s="98"/>
      <c r="U137" s="98"/>
    </row>
    <row r="138" spans="1:21" s="273" customFormat="1" ht="13.15" customHeight="1" x14ac:dyDescent="0.2">
      <c r="A138" s="289"/>
      <c r="B138" s="290"/>
      <c r="C138" s="291"/>
      <c r="D138" s="292"/>
      <c r="E138" s="292"/>
      <c r="F138" s="292"/>
      <c r="G138" s="292"/>
      <c r="H138" s="292"/>
      <c r="I138" s="293"/>
      <c r="J138" s="293"/>
      <c r="K138" s="293"/>
      <c r="L138" s="294"/>
      <c r="M138" s="262"/>
      <c r="N138" s="253"/>
      <c r="O138" s="246"/>
      <c r="P138" s="246"/>
      <c r="Q138" s="246"/>
      <c r="R138" s="98"/>
      <c r="S138" s="98"/>
      <c r="T138" s="98"/>
      <c r="U138" s="98"/>
    </row>
    <row r="139" spans="1:21" s="273" customFormat="1" ht="13.15" customHeight="1" x14ac:dyDescent="0.2">
      <c r="A139" s="289"/>
      <c r="B139" s="290"/>
      <c r="C139" s="291"/>
      <c r="D139" s="292"/>
      <c r="E139" s="292"/>
      <c r="F139" s="292"/>
      <c r="G139" s="292"/>
      <c r="H139" s="292"/>
      <c r="I139" s="293"/>
      <c r="J139" s="293"/>
      <c r="K139" s="293"/>
      <c r="L139" s="294"/>
      <c r="M139" s="262"/>
      <c r="N139" s="253"/>
      <c r="O139" s="246"/>
      <c r="P139" s="246"/>
      <c r="Q139" s="246"/>
      <c r="R139" s="98"/>
      <c r="S139" s="98"/>
      <c r="T139" s="98"/>
      <c r="U139" s="98"/>
    </row>
    <row r="140" spans="1:21" s="273" customFormat="1" ht="13.15" customHeight="1" x14ac:dyDescent="0.2">
      <c r="A140" s="289"/>
      <c r="B140" s="290"/>
      <c r="C140" s="291"/>
      <c r="D140" s="292"/>
      <c r="E140" s="292"/>
      <c r="F140" s="292"/>
      <c r="G140" s="292"/>
      <c r="H140" s="292"/>
      <c r="I140" s="293"/>
      <c r="J140" s="293"/>
      <c r="K140" s="293"/>
      <c r="L140" s="294"/>
      <c r="M140" s="262"/>
      <c r="N140" s="253"/>
      <c r="O140" s="246"/>
      <c r="P140" s="246"/>
      <c r="Q140" s="246"/>
      <c r="R140" s="98"/>
      <c r="S140" s="98"/>
      <c r="T140" s="98"/>
      <c r="U140" s="98"/>
    </row>
    <row r="141" spans="1:21" s="273" customFormat="1" ht="13.15" customHeight="1" x14ac:dyDescent="0.2">
      <c r="A141" s="289"/>
      <c r="B141" s="290"/>
      <c r="C141" s="291"/>
      <c r="D141" s="292"/>
      <c r="E141" s="292"/>
      <c r="F141" s="292"/>
      <c r="G141" s="292"/>
      <c r="H141" s="292"/>
      <c r="I141" s="293"/>
      <c r="J141" s="293"/>
      <c r="K141" s="293"/>
      <c r="L141" s="294"/>
      <c r="M141" s="262"/>
      <c r="N141" s="253"/>
      <c r="O141" s="246"/>
      <c r="P141" s="246"/>
      <c r="Q141" s="246"/>
      <c r="R141" s="98"/>
      <c r="S141" s="98"/>
      <c r="T141" s="98"/>
      <c r="U141" s="98"/>
    </row>
    <row r="142" spans="1:21" s="273" customFormat="1" ht="13.15" customHeight="1" x14ac:dyDescent="0.2">
      <c r="A142" s="289"/>
      <c r="B142" s="290"/>
      <c r="C142" s="291"/>
      <c r="D142" s="292"/>
      <c r="E142" s="292"/>
      <c r="F142" s="292"/>
      <c r="G142" s="292"/>
      <c r="H142" s="292"/>
      <c r="I142" s="293"/>
      <c r="J142" s="293"/>
      <c r="K142" s="293"/>
      <c r="L142" s="294"/>
      <c r="M142" s="262"/>
      <c r="N142" s="253"/>
      <c r="O142" s="246"/>
      <c r="P142" s="246"/>
      <c r="Q142" s="246"/>
      <c r="R142" s="98"/>
      <c r="S142" s="98"/>
      <c r="T142" s="98"/>
      <c r="U142" s="98"/>
    </row>
    <row r="143" spans="1:21" s="273" customFormat="1" ht="13.15" customHeight="1" x14ac:dyDescent="0.2">
      <c r="A143" s="289"/>
      <c r="B143" s="290"/>
      <c r="C143" s="291"/>
      <c r="D143" s="292"/>
      <c r="E143" s="292"/>
      <c r="F143" s="292"/>
      <c r="G143" s="292"/>
      <c r="H143" s="292"/>
      <c r="I143" s="293"/>
      <c r="J143" s="293"/>
      <c r="K143" s="293"/>
      <c r="L143" s="294"/>
      <c r="M143" s="262"/>
      <c r="N143" s="253"/>
      <c r="O143" s="246"/>
      <c r="P143" s="246"/>
      <c r="Q143" s="246"/>
      <c r="R143" s="98"/>
      <c r="S143" s="98"/>
      <c r="T143" s="98"/>
      <c r="U143" s="98"/>
    </row>
    <row r="144" spans="1:21" s="273" customFormat="1" ht="13.15" customHeight="1" x14ac:dyDescent="0.2">
      <c r="A144" s="289"/>
      <c r="B144" s="290"/>
      <c r="C144" s="291"/>
      <c r="D144" s="292"/>
      <c r="E144" s="292"/>
      <c r="F144" s="292"/>
      <c r="G144" s="292"/>
      <c r="H144" s="292"/>
      <c r="I144" s="293"/>
      <c r="J144" s="293"/>
      <c r="K144" s="293"/>
      <c r="L144" s="294"/>
      <c r="M144" s="262"/>
      <c r="N144" s="253"/>
      <c r="O144" s="246"/>
      <c r="P144" s="246"/>
      <c r="Q144" s="246"/>
      <c r="R144" s="98"/>
      <c r="S144" s="98"/>
      <c r="T144" s="98"/>
      <c r="U144" s="98"/>
    </row>
    <row r="145" spans="1:21" s="273" customFormat="1" ht="13.15" customHeight="1" x14ac:dyDescent="0.2">
      <c r="A145" s="289"/>
      <c r="B145" s="290"/>
      <c r="C145" s="291"/>
      <c r="D145" s="292"/>
      <c r="E145" s="292"/>
      <c r="F145" s="292"/>
      <c r="G145" s="292"/>
      <c r="H145" s="292"/>
      <c r="I145" s="293"/>
      <c r="J145" s="293"/>
      <c r="K145" s="293"/>
      <c r="L145" s="294"/>
      <c r="M145" s="262"/>
      <c r="N145" s="253"/>
      <c r="O145" s="246"/>
      <c r="P145" s="246"/>
      <c r="Q145" s="246"/>
      <c r="R145" s="98"/>
      <c r="S145" s="98"/>
      <c r="T145" s="98"/>
      <c r="U145" s="98"/>
    </row>
    <row r="146" spans="1:21" s="273" customFormat="1" ht="13.15" customHeight="1" x14ac:dyDescent="0.2">
      <c r="A146" s="289"/>
      <c r="B146" s="290"/>
      <c r="C146" s="291"/>
      <c r="D146" s="292"/>
      <c r="E146" s="292"/>
      <c r="F146" s="292"/>
      <c r="G146" s="292"/>
      <c r="H146" s="292"/>
      <c r="I146" s="293"/>
      <c r="J146" s="293"/>
      <c r="K146" s="293"/>
      <c r="L146" s="294"/>
      <c r="M146" s="262"/>
      <c r="N146" s="253"/>
      <c r="O146" s="246"/>
      <c r="P146" s="246"/>
      <c r="Q146" s="246"/>
      <c r="R146" s="98"/>
      <c r="S146" s="98"/>
      <c r="T146" s="98"/>
      <c r="U146" s="98"/>
    </row>
    <row r="147" spans="1:21" s="273" customFormat="1" ht="13.15" customHeight="1" x14ac:dyDescent="0.2">
      <c r="A147" s="289"/>
      <c r="B147" s="290"/>
      <c r="C147" s="291"/>
      <c r="D147" s="292"/>
      <c r="E147" s="292"/>
      <c r="F147" s="292"/>
      <c r="G147" s="292"/>
      <c r="H147" s="292"/>
      <c r="I147" s="293"/>
      <c r="J147" s="293"/>
      <c r="K147" s="293"/>
      <c r="L147" s="294"/>
      <c r="M147" s="262"/>
      <c r="N147" s="253"/>
      <c r="O147" s="246"/>
      <c r="P147" s="246"/>
      <c r="Q147" s="246"/>
      <c r="R147" s="98"/>
      <c r="S147" s="98"/>
      <c r="T147" s="98"/>
      <c r="U147" s="98"/>
    </row>
    <row r="148" spans="1:21" s="273" customFormat="1" ht="13.15" customHeight="1" x14ac:dyDescent="0.2">
      <c r="A148" s="289"/>
      <c r="B148" s="290"/>
      <c r="C148" s="291"/>
      <c r="D148" s="292"/>
      <c r="E148" s="292"/>
      <c r="F148" s="292"/>
      <c r="G148" s="292"/>
      <c r="H148" s="292"/>
      <c r="I148" s="293"/>
      <c r="J148" s="293"/>
      <c r="K148" s="293"/>
      <c r="L148" s="294"/>
      <c r="M148" s="262"/>
      <c r="N148" s="253"/>
      <c r="O148" s="246"/>
      <c r="P148" s="246"/>
      <c r="Q148" s="246"/>
      <c r="R148" s="98"/>
      <c r="S148" s="98"/>
      <c r="T148" s="98"/>
      <c r="U148" s="98"/>
    </row>
    <row r="149" spans="1:21" s="273" customFormat="1" ht="13.15" customHeight="1" x14ac:dyDescent="0.2">
      <c r="A149" s="289"/>
      <c r="B149" s="290"/>
      <c r="C149" s="291"/>
      <c r="D149" s="292"/>
      <c r="E149" s="292"/>
      <c r="F149" s="292"/>
      <c r="G149" s="292"/>
      <c r="H149" s="292"/>
      <c r="I149" s="293"/>
      <c r="J149" s="293"/>
      <c r="K149" s="293"/>
      <c r="L149" s="294"/>
      <c r="M149" s="262"/>
      <c r="N149" s="253"/>
      <c r="O149" s="246"/>
      <c r="P149" s="246"/>
      <c r="Q149" s="246"/>
      <c r="R149" s="98"/>
      <c r="S149" s="98"/>
      <c r="T149" s="98"/>
      <c r="U149" s="98"/>
    </row>
    <row r="150" spans="1:21" s="273" customFormat="1" ht="13.15" customHeight="1" x14ac:dyDescent="0.2">
      <c r="A150" s="289"/>
      <c r="B150" s="290"/>
      <c r="C150" s="291"/>
      <c r="D150" s="292"/>
      <c r="E150" s="292"/>
      <c r="F150" s="292"/>
      <c r="G150" s="292"/>
      <c r="H150" s="292"/>
      <c r="I150" s="293"/>
      <c r="J150" s="293"/>
      <c r="K150" s="293"/>
      <c r="L150" s="294"/>
      <c r="M150" s="262"/>
      <c r="N150" s="253"/>
      <c r="O150" s="246"/>
      <c r="P150" s="246"/>
      <c r="Q150" s="246"/>
      <c r="R150" s="98"/>
      <c r="S150" s="98"/>
      <c r="T150" s="98"/>
      <c r="U150" s="98"/>
    </row>
    <row r="151" spans="1:21" s="273" customFormat="1" ht="13.15" customHeight="1" x14ac:dyDescent="0.2">
      <c r="A151" s="289"/>
      <c r="B151" s="290"/>
      <c r="C151" s="291"/>
      <c r="D151" s="292"/>
      <c r="E151" s="292"/>
      <c r="F151" s="292"/>
      <c r="G151" s="292"/>
      <c r="H151" s="292"/>
      <c r="I151" s="293"/>
      <c r="J151" s="293"/>
      <c r="K151" s="293"/>
      <c r="L151" s="294"/>
      <c r="M151" s="262"/>
      <c r="N151" s="253"/>
      <c r="O151" s="246"/>
      <c r="P151" s="246"/>
      <c r="Q151" s="246"/>
      <c r="R151" s="98"/>
      <c r="S151" s="98"/>
      <c r="T151" s="98"/>
      <c r="U151" s="98"/>
    </row>
    <row r="152" spans="1:21" s="273" customFormat="1" ht="13.15" customHeight="1" x14ac:dyDescent="0.2">
      <c r="A152" s="289"/>
      <c r="B152" s="290"/>
      <c r="C152" s="291"/>
      <c r="D152" s="292"/>
      <c r="E152" s="292"/>
      <c r="F152" s="292"/>
      <c r="G152" s="292"/>
      <c r="H152" s="292"/>
      <c r="I152" s="293"/>
      <c r="J152" s="293"/>
      <c r="K152" s="293"/>
      <c r="L152" s="294"/>
      <c r="M152" s="262"/>
      <c r="N152" s="253"/>
      <c r="O152" s="246"/>
      <c r="P152" s="246"/>
      <c r="Q152" s="246"/>
      <c r="R152" s="98"/>
      <c r="S152" s="98"/>
      <c r="T152" s="98"/>
      <c r="U152" s="98"/>
    </row>
    <row r="153" spans="1:21" s="273" customFormat="1" ht="13.15" customHeight="1" x14ac:dyDescent="0.2">
      <c r="A153" s="289"/>
      <c r="B153" s="290"/>
      <c r="C153" s="291"/>
      <c r="D153" s="292"/>
      <c r="E153" s="292"/>
      <c r="F153" s="292"/>
      <c r="G153" s="292"/>
      <c r="H153" s="292"/>
      <c r="I153" s="293"/>
      <c r="J153" s="293"/>
      <c r="K153" s="293"/>
      <c r="L153" s="294"/>
      <c r="M153" s="262"/>
      <c r="N153" s="253"/>
      <c r="O153" s="246"/>
      <c r="P153" s="246"/>
      <c r="Q153" s="246"/>
      <c r="R153" s="98"/>
      <c r="S153" s="98"/>
      <c r="T153" s="98"/>
      <c r="U153" s="98"/>
    </row>
    <row r="154" spans="1:21" s="273" customFormat="1" ht="13.15" customHeight="1" x14ac:dyDescent="0.2">
      <c r="A154" s="289"/>
      <c r="B154" s="290"/>
      <c r="C154" s="291"/>
      <c r="D154" s="292"/>
      <c r="E154" s="292"/>
      <c r="F154" s="292"/>
      <c r="G154" s="292"/>
      <c r="H154" s="292"/>
      <c r="I154" s="293"/>
      <c r="J154" s="293"/>
      <c r="K154" s="293"/>
      <c r="L154" s="294"/>
      <c r="M154" s="262"/>
      <c r="N154" s="253"/>
      <c r="O154" s="246"/>
      <c r="P154" s="246"/>
      <c r="Q154" s="246"/>
      <c r="R154" s="98"/>
      <c r="S154" s="98"/>
      <c r="T154" s="98"/>
      <c r="U154" s="98"/>
    </row>
    <row r="155" spans="1:21" s="273" customFormat="1" ht="13.15" customHeight="1" x14ac:dyDescent="0.2">
      <c r="A155" s="289"/>
      <c r="B155" s="290"/>
      <c r="C155" s="291"/>
      <c r="D155" s="292"/>
      <c r="E155" s="292"/>
      <c r="F155" s="292"/>
      <c r="G155" s="292"/>
      <c r="H155" s="292"/>
      <c r="I155" s="293"/>
      <c r="J155" s="293"/>
      <c r="K155" s="293"/>
      <c r="L155" s="294"/>
      <c r="M155" s="262"/>
      <c r="N155" s="253"/>
      <c r="O155" s="246"/>
      <c r="P155" s="246"/>
      <c r="Q155" s="246"/>
      <c r="R155" s="98"/>
      <c r="S155" s="98"/>
      <c r="T155" s="98"/>
      <c r="U155" s="98"/>
    </row>
    <row r="156" spans="1:21" s="273" customFormat="1" ht="13.15" customHeight="1" x14ac:dyDescent="0.2">
      <c r="A156" s="289"/>
      <c r="B156" s="290"/>
      <c r="C156" s="291"/>
      <c r="D156" s="292"/>
      <c r="E156" s="292"/>
      <c r="F156" s="292"/>
      <c r="G156" s="292"/>
      <c r="H156" s="292"/>
      <c r="I156" s="293"/>
      <c r="J156" s="293"/>
      <c r="K156" s="293"/>
      <c r="L156" s="294"/>
      <c r="M156" s="262"/>
      <c r="N156" s="253"/>
      <c r="O156" s="246"/>
      <c r="P156" s="246"/>
      <c r="Q156" s="246"/>
      <c r="R156" s="98"/>
      <c r="S156" s="98"/>
      <c r="T156" s="98"/>
      <c r="U156" s="98"/>
    </row>
    <row r="157" spans="1:21" s="273" customFormat="1" ht="13.15" customHeight="1" x14ac:dyDescent="0.2">
      <c r="A157" s="289"/>
      <c r="B157" s="290"/>
      <c r="C157" s="291"/>
      <c r="D157" s="292"/>
      <c r="E157" s="292"/>
      <c r="F157" s="292"/>
      <c r="G157" s="292"/>
      <c r="H157" s="292"/>
      <c r="I157" s="293"/>
      <c r="J157" s="293"/>
      <c r="K157" s="293"/>
      <c r="L157" s="294"/>
      <c r="M157" s="262"/>
      <c r="N157" s="253"/>
      <c r="O157" s="246"/>
      <c r="P157" s="246"/>
      <c r="Q157" s="246"/>
      <c r="R157" s="98"/>
      <c r="S157" s="98"/>
      <c r="T157" s="98"/>
      <c r="U157" s="98"/>
    </row>
    <row r="158" spans="1:21" s="273" customFormat="1" ht="13.15" customHeight="1" x14ac:dyDescent="0.2">
      <c r="A158" s="289"/>
      <c r="B158" s="290"/>
      <c r="C158" s="291"/>
      <c r="D158" s="292"/>
      <c r="E158" s="292"/>
      <c r="F158" s="292"/>
      <c r="G158" s="292"/>
      <c r="H158" s="292"/>
      <c r="I158" s="293"/>
      <c r="J158" s="293"/>
      <c r="K158" s="293"/>
      <c r="L158" s="294"/>
      <c r="M158" s="262"/>
      <c r="N158" s="253"/>
      <c r="O158" s="246"/>
      <c r="P158" s="246"/>
      <c r="Q158" s="246"/>
      <c r="R158" s="98"/>
      <c r="S158" s="98"/>
      <c r="T158" s="98"/>
      <c r="U158" s="98"/>
    </row>
    <row r="159" spans="1:21" s="273" customFormat="1" ht="13.15" customHeight="1" x14ac:dyDescent="0.2">
      <c r="A159" s="289"/>
      <c r="B159" s="290"/>
      <c r="C159" s="291"/>
      <c r="D159" s="292"/>
      <c r="E159" s="292"/>
      <c r="F159" s="292"/>
      <c r="G159" s="292"/>
      <c r="H159" s="292"/>
      <c r="I159" s="293"/>
      <c r="J159" s="293"/>
      <c r="K159" s="293"/>
      <c r="L159" s="294"/>
      <c r="M159" s="262"/>
      <c r="N159" s="253"/>
      <c r="O159" s="246"/>
      <c r="P159" s="246"/>
      <c r="Q159" s="246"/>
      <c r="R159" s="98"/>
      <c r="S159" s="98"/>
      <c r="T159" s="98"/>
      <c r="U159" s="98"/>
    </row>
    <row r="160" spans="1:21" s="273" customFormat="1" ht="13.15" customHeight="1" x14ac:dyDescent="0.2">
      <c r="A160" s="289"/>
      <c r="B160" s="290"/>
      <c r="C160" s="291"/>
      <c r="D160" s="292"/>
      <c r="E160" s="292"/>
      <c r="F160" s="292"/>
      <c r="G160" s="292"/>
      <c r="H160" s="292"/>
      <c r="I160" s="293"/>
      <c r="J160" s="293"/>
      <c r="K160" s="293"/>
      <c r="L160" s="294"/>
      <c r="M160" s="262"/>
      <c r="N160" s="253"/>
      <c r="O160" s="246"/>
      <c r="P160" s="246"/>
      <c r="Q160" s="246"/>
      <c r="R160" s="98"/>
      <c r="S160" s="98"/>
      <c r="T160" s="98"/>
      <c r="U160" s="98"/>
    </row>
    <row r="161" spans="1:21" s="273" customFormat="1" ht="13.15" customHeight="1" x14ac:dyDescent="0.2">
      <c r="A161" s="289"/>
      <c r="B161" s="290"/>
      <c r="C161" s="291"/>
      <c r="D161" s="292"/>
      <c r="E161" s="292"/>
      <c r="F161" s="292"/>
      <c r="G161" s="292"/>
      <c r="H161" s="292"/>
      <c r="I161" s="293"/>
      <c r="J161" s="293"/>
      <c r="K161" s="293"/>
      <c r="L161" s="294"/>
      <c r="M161" s="262"/>
      <c r="N161" s="253"/>
      <c r="O161" s="246"/>
      <c r="P161" s="246"/>
      <c r="Q161" s="246"/>
      <c r="R161" s="98"/>
      <c r="S161" s="98"/>
      <c r="T161" s="98"/>
      <c r="U161" s="98"/>
    </row>
    <row r="162" spans="1:21" s="273" customFormat="1" ht="13.15" customHeight="1" x14ac:dyDescent="0.2">
      <c r="A162" s="289"/>
      <c r="B162" s="290"/>
      <c r="C162" s="291"/>
      <c r="D162" s="292"/>
      <c r="E162" s="292"/>
      <c r="F162" s="292"/>
      <c r="G162" s="292"/>
      <c r="H162" s="292"/>
      <c r="I162" s="293"/>
      <c r="J162" s="293"/>
      <c r="K162" s="293"/>
      <c r="L162" s="294"/>
      <c r="M162" s="262"/>
      <c r="N162" s="253"/>
      <c r="O162" s="246"/>
      <c r="P162" s="246"/>
      <c r="Q162" s="246"/>
      <c r="R162" s="98"/>
      <c r="S162" s="98"/>
      <c r="T162" s="98"/>
      <c r="U162" s="98"/>
    </row>
    <row r="163" spans="1:21" s="273" customFormat="1" ht="13.15" customHeight="1" x14ac:dyDescent="0.2">
      <c r="A163" s="289"/>
      <c r="B163" s="290"/>
      <c r="C163" s="291"/>
      <c r="D163" s="292"/>
      <c r="E163" s="292"/>
      <c r="F163" s="292"/>
      <c r="G163" s="292"/>
      <c r="H163" s="292"/>
      <c r="I163" s="293"/>
      <c r="J163" s="293"/>
      <c r="K163" s="293"/>
      <c r="L163" s="294"/>
      <c r="M163" s="262"/>
      <c r="N163" s="253"/>
      <c r="O163" s="246"/>
      <c r="P163" s="246"/>
      <c r="Q163" s="246"/>
      <c r="R163" s="98"/>
      <c r="S163" s="98"/>
      <c r="T163" s="98"/>
      <c r="U163" s="98"/>
    </row>
    <row r="164" spans="1:21" s="273" customFormat="1" ht="13.15" customHeight="1" x14ac:dyDescent="0.2">
      <c r="A164" s="289"/>
      <c r="B164" s="290"/>
      <c r="C164" s="291"/>
      <c r="D164" s="292"/>
      <c r="E164" s="292"/>
      <c r="F164" s="292"/>
      <c r="G164" s="292"/>
      <c r="H164" s="292"/>
      <c r="I164" s="293"/>
      <c r="J164" s="293"/>
      <c r="K164" s="293"/>
      <c r="L164" s="294"/>
      <c r="M164" s="262"/>
      <c r="N164" s="253"/>
      <c r="O164" s="246"/>
      <c r="P164" s="246"/>
      <c r="Q164" s="246"/>
      <c r="R164" s="98"/>
      <c r="S164" s="98"/>
      <c r="T164" s="98"/>
      <c r="U164" s="98"/>
    </row>
    <row r="165" spans="1:21" s="273" customFormat="1" ht="13.15" customHeight="1" x14ac:dyDescent="0.2">
      <c r="A165" s="289"/>
      <c r="B165" s="290"/>
      <c r="C165" s="291"/>
      <c r="D165" s="292"/>
      <c r="E165" s="292"/>
      <c r="F165" s="292"/>
      <c r="G165" s="292"/>
      <c r="H165" s="292"/>
      <c r="I165" s="293"/>
      <c r="J165" s="293"/>
      <c r="K165" s="293"/>
      <c r="L165" s="294"/>
      <c r="M165" s="262"/>
      <c r="N165" s="253"/>
      <c r="O165" s="246"/>
      <c r="P165" s="246"/>
      <c r="Q165" s="246"/>
      <c r="R165" s="98"/>
      <c r="S165" s="98"/>
      <c r="T165" s="98"/>
      <c r="U165" s="98"/>
    </row>
    <row r="166" spans="1:21" s="273" customFormat="1" ht="13.15" customHeight="1" x14ac:dyDescent="0.2">
      <c r="A166" s="289"/>
      <c r="B166" s="290"/>
      <c r="C166" s="291"/>
      <c r="D166" s="292"/>
      <c r="E166" s="292"/>
      <c r="F166" s="292"/>
      <c r="G166" s="292"/>
      <c r="H166" s="292"/>
      <c r="I166" s="293"/>
      <c r="J166" s="293"/>
      <c r="K166" s="293"/>
      <c r="L166" s="294"/>
      <c r="M166" s="262"/>
      <c r="N166" s="253"/>
      <c r="O166" s="246"/>
      <c r="P166" s="246"/>
      <c r="Q166" s="246"/>
      <c r="R166" s="98"/>
      <c r="S166" s="98"/>
      <c r="T166" s="98"/>
      <c r="U166" s="98"/>
    </row>
    <row r="167" spans="1:21" s="273" customFormat="1" ht="13.15" customHeight="1" x14ac:dyDescent="0.2">
      <c r="A167" s="289"/>
      <c r="B167" s="290"/>
      <c r="C167" s="291"/>
      <c r="D167" s="292"/>
      <c r="E167" s="292"/>
      <c r="F167" s="292"/>
      <c r="G167" s="292"/>
      <c r="H167" s="292"/>
      <c r="I167" s="293"/>
      <c r="J167" s="293"/>
      <c r="K167" s="293"/>
      <c r="L167" s="294"/>
      <c r="M167" s="262"/>
      <c r="N167" s="253"/>
      <c r="O167" s="246"/>
      <c r="P167" s="246"/>
      <c r="Q167" s="246"/>
      <c r="R167" s="98"/>
      <c r="S167" s="98"/>
      <c r="T167" s="98"/>
      <c r="U167" s="98"/>
    </row>
    <row r="168" spans="1:21" s="273" customFormat="1" ht="13.15" customHeight="1" x14ac:dyDescent="0.2">
      <c r="A168" s="289"/>
      <c r="B168" s="290"/>
      <c r="C168" s="291"/>
      <c r="D168" s="292"/>
      <c r="E168" s="292"/>
      <c r="F168" s="292"/>
      <c r="G168" s="292"/>
      <c r="H168" s="292"/>
      <c r="I168" s="293"/>
      <c r="J168" s="293"/>
      <c r="K168" s="293"/>
      <c r="L168" s="294"/>
      <c r="M168" s="262"/>
      <c r="N168" s="253"/>
      <c r="O168" s="246"/>
      <c r="P168" s="246"/>
      <c r="Q168" s="246"/>
      <c r="R168" s="98"/>
      <c r="S168" s="98"/>
      <c r="T168" s="98"/>
      <c r="U168" s="98"/>
    </row>
    <row r="169" spans="1:21" s="273" customFormat="1" ht="13.15" customHeight="1" x14ac:dyDescent="0.2">
      <c r="A169" s="289"/>
      <c r="B169" s="290"/>
      <c r="C169" s="291"/>
      <c r="D169" s="292"/>
      <c r="E169" s="292"/>
      <c r="F169" s="292"/>
      <c r="G169" s="292"/>
      <c r="H169" s="292"/>
      <c r="I169" s="293"/>
      <c r="J169" s="293"/>
      <c r="K169" s="293"/>
      <c r="L169" s="294"/>
      <c r="M169" s="262"/>
      <c r="N169" s="253"/>
      <c r="O169" s="246"/>
      <c r="P169" s="246"/>
      <c r="Q169" s="246"/>
      <c r="R169" s="98"/>
      <c r="S169" s="98"/>
      <c r="T169" s="98"/>
      <c r="U169" s="98"/>
    </row>
    <row r="170" spans="1:21" s="273" customFormat="1" ht="13.15" customHeight="1" x14ac:dyDescent="0.2">
      <c r="A170" s="289"/>
      <c r="B170" s="290"/>
      <c r="C170" s="291"/>
      <c r="D170" s="292"/>
      <c r="E170" s="292"/>
      <c r="F170" s="292"/>
      <c r="G170" s="292"/>
      <c r="H170" s="292"/>
      <c r="I170" s="293"/>
      <c r="J170" s="293"/>
      <c r="K170" s="293"/>
      <c r="L170" s="294"/>
      <c r="M170" s="262"/>
      <c r="N170" s="253"/>
      <c r="O170" s="246"/>
      <c r="P170" s="246"/>
      <c r="Q170" s="246"/>
      <c r="R170" s="98"/>
      <c r="S170" s="98"/>
      <c r="T170" s="98"/>
      <c r="U170" s="98"/>
    </row>
    <row r="171" spans="1:21" s="273" customFormat="1" ht="13.15" customHeight="1" x14ac:dyDescent="0.2">
      <c r="A171" s="289"/>
      <c r="B171" s="290"/>
      <c r="C171" s="291"/>
      <c r="D171" s="292"/>
      <c r="E171" s="292"/>
      <c r="F171" s="292"/>
      <c r="G171" s="292"/>
      <c r="H171" s="292"/>
      <c r="I171" s="293"/>
      <c r="J171" s="293"/>
      <c r="K171" s="293"/>
      <c r="L171" s="294"/>
      <c r="M171" s="262"/>
      <c r="N171" s="253"/>
      <c r="O171" s="246"/>
      <c r="P171" s="246"/>
      <c r="Q171" s="246"/>
      <c r="R171" s="98"/>
      <c r="S171" s="98"/>
      <c r="T171" s="98"/>
      <c r="U171" s="98"/>
    </row>
    <row r="172" spans="1:21" s="273" customFormat="1" ht="13.15" customHeight="1" x14ac:dyDescent="0.2">
      <c r="A172" s="289"/>
      <c r="B172" s="290"/>
      <c r="C172" s="291"/>
      <c r="D172" s="292"/>
      <c r="E172" s="292"/>
      <c r="F172" s="292"/>
      <c r="G172" s="292"/>
      <c r="H172" s="292"/>
      <c r="I172" s="293"/>
      <c r="J172" s="293"/>
      <c r="K172" s="293"/>
      <c r="L172" s="294"/>
      <c r="M172" s="262"/>
      <c r="N172" s="253"/>
      <c r="O172" s="246"/>
      <c r="P172" s="246"/>
      <c r="Q172" s="246"/>
      <c r="R172" s="98"/>
      <c r="S172" s="98"/>
      <c r="T172" s="98"/>
      <c r="U172" s="98"/>
    </row>
    <row r="173" spans="1:21" s="273" customFormat="1" ht="13.15" customHeight="1" x14ac:dyDescent="0.2">
      <c r="A173" s="289"/>
      <c r="B173" s="290"/>
      <c r="C173" s="291"/>
      <c r="D173" s="292"/>
      <c r="E173" s="292"/>
      <c r="F173" s="292"/>
      <c r="G173" s="292"/>
      <c r="H173" s="292"/>
      <c r="I173" s="293"/>
      <c r="J173" s="293"/>
      <c r="K173" s="293"/>
      <c r="L173" s="294"/>
      <c r="M173" s="262"/>
      <c r="N173" s="253"/>
      <c r="O173" s="246"/>
      <c r="P173" s="246"/>
      <c r="Q173" s="246"/>
      <c r="R173" s="98"/>
      <c r="S173" s="98"/>
      <c r="T173" s="98"/>
      <c r="U173" s="98"/>
    </row>
    <row r="174" spans="1:21" s="273" customFormat="1" ht="13.15" customHeight="1" x14ac:dyDescent="0.2">
      <c r="A174" s="289"/>
      <c r="B174" s="290"/>
      <c r="C174" s="291"/>
      <c r="D174" s="292"/>
      <c r="E174" s="292"/>
      <c r="F174" s="292"/>
      <c r="G174" s="292"/>
      <c r="H174" s="292"/>
      <c r="I174" s="293"/>
      <c r="J174" s="293"/>
      <c r="K174" s="293"/>
      <c r="L174" s="294"/>
      <c r="M174" s="262"/>
      <c r="N174" s="253"/>
      <c r="O174" s="246"/>
      <c r="P174" s="246"/>
      <c r="Q174" s="246"/>
      <c r="R174" s="98"/>
      <c r="S174" s="98"/>
      <c r="T174" s="98"/>
      <c r="U174" s="98"/>
    </row>
    <row r="175" spans="1:21" s="273" customFormat="1" ht="13.15" customHeight="1" x14ac:dyDescent="0.2">
      <c r="A175" s="289"/>
      <c r="B175" s="290"/>
      <c r="C175" s="291"/>
      <c r="D175" s="292"/>
      <c r="E175" s="292"/>
      <c r="F175" s="292"/>
      <c r="G175" s="292"/>
      <c r="H175" s="292"/>
      <c r="I175" s="293"/>
      <c r="J175" s="293"/>
      <c r="K175" s="293"/>
      <c r="L175" s="294"/>
      <c r="M175" s="262"/>
      <c r="N175" s="253"/>
      <c r="O175" s="246"/>
      <c r="P175" s="246"/>
      <c r="Q175" s="246"/>
      <c r="R175" s="98"/>
      <c r="S175" s="98"/>
      <c r="T175" s="98"/>
      <c r="U175" s="98"/>
    </row>
    <row r="176" spans="1:21" s="273" customFormat="1" ht="13.15" customHeight="1" x14ac:dyDescent="0.2">
      <c r="A176" s="289"/>
      <c r="B176" s="290"/>
      <c r="C176" s="291"/>
      <c r="D176" s="292"/>
      <c r="E176" s="292"/>
      <c r="F176" s="292"/>
      <c r="G176" s="292"/>
      <c r="H176" s="292"/>
      <c r="I176" s="293"/>
      <c r="J176" s="293"/>
      <c r="K176" s="293"/>
      <c r="L176" s="294"/>
      <c r="M176" s="262"/>
      <c r="N176" s="253"/>
      <c r="O176" s="246"/>
      <c r="P176" s="246"/>
      <c r="Q176" s="246"/>
      <c r="R176" s="98"/>
      <c r="S176" s="98"/>
      <c r="T176" s="98"/>
      <c r="U176" s="98"/>
    </row>
    <row r="177" spans="1:21" s="273" customFormat="1" ht="13.15" customHeight="1" x14ac:dyDescent="0.2">
      <c r="A177" s="289"/>
      <c r="B177" s="290"/>
      <c r="C177" s="291"/>
      <c r="D177" s="292"/>
      <c r="E177" s="292"/>
      <c r="F177" s="292"/>
      <c r="G177" s="292"/>
      <c r="H177" s="292"/>
      <c r="I177" s="293"/>
      <c r="J177" s="293"/>
      <c r="K177" s="293"/>
      <c r="L177" s="294"/>
      <c r="M177" s="262"/>
      <c r="N177" s="253"/>
      <c r="O177" s="246"/>
      <c r="P177" s="246"/>
      <c r="Q177" s="246"/>
      <c r="R177" s="98"/>
      <c r="S177" s="98"/>
      <c r="T177" s="98"/>
      <c r="U177" s="98"/>
    </row>
    <row r="178" spans="1:21" s="273" customFormat="1" ht="13.15" customHeight="1" x14ac:dyDescent="0.2">
      <c r="A178" s="289"/>
      <c r="B178" s="290"/>
      <c r="C178" s="291"/>
      <c r="D178" s="292"/>
      <c r="E178" s="292"/>
      <c r="F178" s="292"/>
      <c r="G178" s="292"/>
      <c r="H178" s="292"/>
      <c r="I178" s="293"/>
      <c r="J178" s="293"/>
      <c r="K178" s="293"/>
      <c r="L178" s="294"/>
      <c r="M178" s="262"/>
      <c r="N178" s="253"/>
      <c r="O178" s="246"/>
      <c r="P178" s="246"/>
      <c r="Q178" s="246"/>
      <c r="R178" s="98"/>
      <c r="S178" s="98"/>
      <c r="T178" s="98"/>
      <c r="U178" s="98"/>
    </row>
    <row r="179" spans="1:21" s="273" customFormat="1" ht="13.15" customHeight="1" x14ac:dyDescent="0.2">
      <c r="A179" s="289"/>
      <c r="B179" s="290"/>
      <c r="C179" s="291"/>
      <c r="D179" s="292"/>
      <c r="E179" s="292"/>
      <c r="F179" s="292"/>
      <c r="G179" s="292"/>
      <c r="H179" s="292"/>
      <c r="I179" s="293"/>
      <c r="J179" s="293"/>
      <c r="K179" s="293"/>
      <c r="L179" s="294"/>
      <c r="M179" s="262"/>
      <c r="N179" s="253"/>
      <c r="O179" s="246"/>
      <c r="P179" s="246"/>
      <c r="Q179" s="246"/>
      <c r="R179" s="98"/>
      <c r="S179" s="98"/>
      <c r="T179" s="98"/>
      <c r="U179" s="98"/>
    </row>
    <row r="180" spans="1:21" s="273" customFormat="1" ht="13.15" customHeight="1" x14ac:dyDescent="0.2">
      <c r="A180" s="289"/>
      <c r="B180" s="290"/>
      <c r="C180" s="291"/>
      <c r="D180" s="292"/>
      <c r="E180" s="292"/>
      <c r="F180" s="292"/>
      <c r="G180" s="292"/>
      <c r="H180" s="292"/>
      <c r="I180" s="293"/>
      <c r="J180" s="293"/>
      <c r="K180" s="293"/>
      <c r="L180" s="294"/>
      <c r="M180" s="262"/>
      <c r="N180" s="253"/>
      <c r="O180" s="246"/>
      <c r="P180" s="246"/>
      <c r="Q180" s="246"/>
      <c r="R180" s="98"/>
      <c r="S180" s="98"/>
      <c r="T180" s="98"/>
      <c r="U180" s="98"/>
    </row>
    <row r="181" spans="1:21" s="273" customFormat="1" ht="13.15" customHeight="1" x14ac:dyDescent="0.2">
      <c r="A181" s="289"/>
      <c r="B181" s="290"/>
      <c r="C181" s="291"/>
      <c r="D181" s="292"/>
      <c r="E181" s="292"/>
      <c r="F181" s="292"/>
      <c r="G181" s="292"/>
      <c r="H181" s="292"/>
      <c r="I181" s="293"/>
      <c r="J181" s="293"/>
      <c r="K181" s="293"/>
      <c r="L181" s="294"/>
      <c r="M181" s="262"/>
      <c r="N181" s="253"/>
      <c r="O181" s="246"/>
      <c r="P181" s="246"/>
      <c r="Q181" s="246"/>
      <c r="R181" s="98"/>
      <c r="S181" s="98"/>
      <c r="T181" s="98"/>
      <c r="U181" s="98"/>
    </row>
    <row r="182" spans="1:21" s="273" customFormat="1" ht="13.15" customHeight="1" x14ac:dyDescent="0.2">
      <c r="A182" s="289"/>
      <c r="B182" s="290"/>
      <c r="C182" s="291"/>
      <c r="D182" s="292"/>
      <c r="E182" s="292"/>
      <c r="F182" s="292"/>
      <c r="G182" s="292"/>
      <c r="H182" s="292"/>
      <c r="I182" s="293"/>
      <c r="J182" s="293"/>
      <c r="K182" s="293"/>
      <c r="L182" s="294"/>
      <c r="M182" s="262"/>
      <c r="N182" s="253"/>
      <c r="O182" s="246"/>
      <c r="P182" s="246"/>
      <c r="Q182" s="246"/>
      <c r="R182" s="98"/>
      <c r="S182" s="98"/>
      <c r="T182" s="98"/>
      <c r="U182" s="98"/>
    </row>
    <row r="183" spans="1:21" s="273" customFormat="1" ht="13.15" customHeight="1" x14ac:dyDescent="0.2">
      <c r="A183" s="289"/>
      <c r="B183" s="290"/>
      <c r="C183" s="291"/>
      <c r="D183" s="292"/>
      <c r="E183" s="292"/>
      <c r="F183" s="292"/>
      <c r="G183" s="292"/>
      <c r="H183" s="292"/>
      <c r="I183" s="293"/>
      <c r="J183" s="293"/>
      <c r="K183" s="293"/>
      <c r="L183" s="294"/>
      <c r="M183" s="262"/>
      <c r="N183" s="253"/>
      <c r="O183" s="246"/>
      <c r="P183" s="246"/>
      <c r="Q183" s="246"/>
      <c r="R183" s="98"/>
      <c r="S183" s="98"/>
      <c r="T183" s="98"/>
      <c r="U183" s="98"/>
    </row>
    <row r="184" spans="1:21" s="273" customFormat="1" ht="13.15" customHeight="1" x14ac:dyDescent="0.2">
      <c r="A184" s="289"/>
      <c r="B184" s="290"/>
      <c r="C184" s="291"/>
      <c r="D184" s="292"/>
      <c r="E184" s="292"/>
      <c r="F184" s="292"/>
      <c r="G184" s="292"/>
      <c r="H184" s="292"/>
      <c r="I184" s="293"/>
      <c r="J184" s="293"/>
      <c r="K184" s="293"/>
      <c r="L184" s="294"/>
      <c r="M184" s="262"/>
      <c r="N184" s="253"/>
      <c r="O184" s="246"/>
      <c r="P184" s="246"/>
      <c r="Q184" s="246"/>
      <c r="R184" s="98"/>
      <c r="S184" s="98"/>
      <c r="T184" s="98"/>
      <c r="U184" s="98"/>
    </row>
    <row r="185" spans="1:21" s="273" customFormat="1" ht="13.15" customHeight="1" x14ac:dyDescent="0.2">
      <c r="A185" s="289"/>
      <c r="B185" s="290"/>
      <c r="C185" s="291"/>
      <c r="D185" s="292"/>
      <c r="E185" s="292"/>
      <c r="F185" s="292"/>
      <c r="G185" s="292"/>
      <c r="H185" s="292"/>
      <c r="I185" s="293"/>
      <c r="J185" s="293"/>
      <c r="K185" s="293"/>
      <c r="L185" s="294"/>
      <c r="M185" s="262"/>
      <c r="N185" s="253"/>
      <c r="O185" s="246"/>
      <c r="P185" s="246"/>
      <c r="Q185" s="246"/>
      <c r="R185" s="98"/>
      <c r="S185" s="98"/>
      <c r="T185" s="98"/>
      <c r="U185" s="98"/>
    </row>
    <row r="186" spans="1:21" s="273" customFormat="1" ht="13.15" customHeight="1" x14ac:dyDescent="0.2">
      <c r="A186" s="289"/>
      <c r="B186" s="290"/>
      <c r="C186" s="291"/>
      <c r="D186" s="292"/>
      <c r="E186" s="292"/>
      <c r="F186" s="292"/>
      <c r="G186" s="292"/>
      <c r="H186" s="292"/>
      <c r="I186" s="293"/>
      <c r="J186" s="293"/>
      <c r="K186" s="293"/>
      <c r="L186" s="294"/>
      <c r="M186" s="262"/>
      <c r="N186" s="253"/>
      <c r="O186" s="246"/>
      <c r="P186" s="246"/>
      <c r="Q186" s="246"/>
      <c r="R186" s="98"/>
      <c r="S186" s="98"/>
      <c r="T186" s="98"/>
      <c r="U186" s="98"/>
    </row>
    <row r="187" spans="1:21" s="273" customFormat="1" ht="13.15" customHeight="1" x14ac:dyDescent="0.2">
      <c r="A187" s="289"/>
      <c r="B187" s="290"/>
      <c r="C187" s="291"/>
      <c r="D187" s="292"/>
      <c r="E187" s="292"/>
      <c r="F187" s="292"/>
      <c r="G187" s="292"/>
      <c r="H187" s="292"/>
      <c r="I187" s="293"/>
      <c r="J187" s="293"/>
      <c r="K187" s="293"/>
      <c r="L187" s="294"/>
      <c r="M187" s="262"/>
      <c r="N187" s="253"/>
      <c r="O187" s="246"/>
      <c r="P187" s="246"/>
      <c r="Q187" s="246"/>
      <c r="R187" s="98"/>
      <c r="S187" s="98"/>
      <c r="T187" s="98"/>
      <c r="U187" s="98"/>
    </row>
    <row r="188" spans="1:21" s="273" customFormat="1" ht="13.15" customHeight="1" x14ac:dyDescent="0.2">
      <c r="A188" s="289"/>
      <c r="B188" s="290"/>
      <c r="C188" s="291"/>
      <c r="D188" s="292"/>
      <c r="E188" s="292"/>
      <c r="F188" s="292"/>
      <c r="G188" s="292"/>
      <c r="H188" s="292"/>
      <c r="I188" s="293"/>
      <c r="J188" s="293"/>
      <c r="K188" s="293"/>
      <c r="L188" s="294"/>
      <c r="M188" s="262"/>
      <c r="N188" s="253"/>
      <c r="O188" s="246"/>
      <c r="P188" s="246"/>
      <c r="Q188" s="246"/>
      <c r="R188" s="98"/>
      <c r="S188" s="98"/>
      <c r="T188" s="98"/>
      <c r="U188" s="98"/>
    </row>
    <row r="189" spans="1:21" s="273" customFormat="1" ht="13.15" customHeight="1" x14ac:dyDescent="0.2">
      <c r="A189" s="289"/>
      <c r="B189" s="290"/>
      <c r="C189" s="291"/>
      <c r="D189" s="292"/>
      <c r="E189" s="292"/>
      <c r="F189" s="292"/>
      <c r="G189" s="292"/>
      <c r="H189" s="292"/>
      <c r="I189" s="293"/>
      <c r="J189" s="293"/>
      <c r="K189" s="293"/>
      <c r="L189" s="294"/>
      <c r="M189" s="262"/>
      <c r="N189" s="253"/>
      <c r="O189" s="246"/>
      <c r="P189" s="246"/>
      <c r="Q189" s="246"/>
      <c r="R189" s="98"/>
      <c r="S189" s="98"/>
      <c r="T189" s="98"/>
      <c r="U189" s="98"/>
    </row>
    <row r="190" spans="1:21" s="273" customFormat="1" ht="13.15" customHeight="1" x14ac:dyDescent="0.2">
      <c r="A190" s="289"/>
      <c r="B190" s="290"/>
      <c r="C190" s="291"/>
      <c r="D190" s="292"/>
      <c r="E190" s="292"/>
      <c r="F190" s="292"/>
      <c r="G190" s="292"/>
      <c r="H190" s="292"/>
      <c r="I190" s="293"/>
      <c r="J190" s="293"/>
      <c r="K190" s="293"/>
      <c r="L190" s="294"/>
      <c r="M190" s="262"/>
      <c r="N190" s="253"/>
      <c r="O190" s="246"/>
      <c r="P190" s="246"/>
      <c r="Q190" s="246"/>
      <c r="R190" s="98"/>
      <c r="S190" s="98"/>
      <c r="T190" s="98"/>
      <c r="U190" s="98"/>
    </row>
    <row r="191" spans="1:21" s="273" customFormat="1" ht="13.15" customHeight="1" x14ac:dyDescent="0.2">
      <c r="A191" s="289"/>
      <c r="B191" s="290"/>
      <c r="C191" s="291"/>
      <c r="D191" s="292"/>
      <c r="E191" s="292"/>
      <c r="F191" s="292"/>
      <c r="G191" s="292"/>
      <c r="H191" s="292"/>
      <c r="I191" s="293"/>
      <c r="J191" s="293"/>
      <c r="K191" s="293"/>
      <c r="L191" s="294"/>
      <c r="M191" s="262"/>
      <c r="N191" s="253"/>
      <c r="O191" s="246"/>
      <c r="P191" s="246"/>
      <c r="Q191" s="246"/>
      <c r="R191" s="98"/>
      <c r="S191" s="98"/>
      <c r="T191" s="98"/>
      <c r="U191" s="98"/>
    </row>
    <row r="192" spans="1:21" s="273" customFormat="1" ht="13.15" customHeight="1" x14ac:dyDescent="0.2">
      <c r="A192" s="289"/>
      <c r="B192" s="290"/>
      <c r="C192" s="291"/>
      <c r="D192" s="292"/>
      <c r="E192" s="292"/>
      <c r="F192" s="292"/>
      <c r="G192" s="292"/>
      <c r="H192" s="292"/>
      <c r="I192" s="293"/>
      <c r="J192" s="293"/>
      <c r="K192" s="293"/>
      <c r="L192" s="294"/>
      <c r="M192" s="262"/>
      <c r="N192" s="253"/>
      <c r="O192" s="246"/>
      <c r="P192" s="246"/>
      <c r="Q192" s="246"/>
      <c r="R192" s="98"/>
      <c r="S192" s="98"/>
      <c r="T192" s="98"/>
      <c r="U192" s="98"/>
    </row>
    <row r="193" spans="1:21" s="273" customFormat="1" ht="13.15" customHeight="1" x14ac:dyDescent="0.2">
      <c r="A193" s="289"/>
      <c r="B193" s="290"/>
      <c r="C193" s="291"/>
      <c r="D193" s="292"/>
      <c r="E193" s="292"/>
      <c r="F193" s="292"/>
      <c r="G193" s="292"/>
      <c r="H193" s="292"/>
      <c r="I193" s="293"/>
      <c r="J193" s="293"/>
      <c r="K193" s="293"/>
      <c r="L193" s="294"/>
      <c r="M193" s="262"/>
      <c r="N193" s="253"/>
      <c r="O193" s="246"/>
      <c r="P193" s="246"/>
      <c r="Q193" s="246"/>
      <c r="R193" s="98"/>
      <c r="S193" s="98"/>
      <c r="T193" s="98"/>
      <c r="U193" s="98"/>
    </row>
    <row r="194" spans="1:21" s="273" customFormat="1" ht="13.15" customHeight="1" x14ac:dyDescent="0.2">
      <c r="A194" s="289"/>
      <c r="B194" s="290"/>
      <c r="C194" s="291"/>
      <c r="D194" s="292"/>
      <c r="E194" s="292"/>
      <c r="F194" s="292"/>
      <c r="G194" s="292"/>
      <c r="H194" s="292"/>
      <c r="I194" s="293"/>
      <c r="J194" s="293"/>
      <c r="K194" s="293"/>
      <c r="L194" s="294"/>
      <c r="M194" s="262"/>
      <c r="N194" s="253"/>
      <c r="O194" s="246"/>
      <c r="P194" s="246"/>
      <c r="Q194" s="246"/>
      <c r="R194" s="98"/>
      <c r="S194" s="98"/>
      <c r="T194" s="98"/>
      <c r="U194" s="98"/>
    </row>
    <row r="195" spans="1:21" s="273" customFormat="1" ht="13.15" customHeight="1" x14ac:dyDescent="0.2">
      <c r="A195" s="289"/>
      <c r="B195" s="290"/>
      <c r="C195" s="291"/>
      <c r="D195" s="292"/>
      <c r="E195" s="292"/>
      <c r="F195" s="292"/>
      <c r="G195" s="292"/>
      <c r="H195" s="292"/>
      <c r="I195" s="293"/>
      <c r="J195" s="293"/>
      <c r="K195" s="293"/>
      <c r="L195" s="294"/>
      <c r="M195" s="262"/>
      <c r="N195" s="253"/>
      <c r="O195" s="246"/>
      <c r="P195" s="246"/>
      <c r="Q195" s="246"/>
      <c r="R195" s="98"/>
      <c r="S195" s="98"/>
      <c r="T195" s="98"/>
      <c r="U195" s="98"/>
    </row>
    <row r="196" spans="1:21" s="273" customFormat="1" ht="13.15" customHeight="1" x14ac:dyDescent="0.2">
      <c r="A196" s="289"/>
      <c r="B196" s="290"/>
      <c r="C196" s="291"/>
      <c r="D196" s="292"/>
      <c r="E196" s="292"/>
      <c r="F196" s="292"/>
      <c r="G196" s="292"/>
      <c r="H196" s="292"/>
      <c r="I196" s="293"/>
      <c r="J196" s="293"/>
      <c r="K196" s="293"/>
      <c r="L196" s="294"/>
      <c r="M196" s="262"/>
      <c r="N196" s="253"/>
      <c r="O196" s="246"/>
      <c r="P196" s="246"/>
      <c r="Q196" s="246"/>
      <c r="R196" s="98"/>
      <c r="S196" s="98"/>
      <c r="T196" s="98"/>
      <c r="U196" s="98"/>
    </row>
    <row r="197" spans="1:21" s="273" customFormat="1" ht="13.15" customHeight="1" x14ac:dyDescent="0.2">
      <c r="A197" s="289"/>
      <c r="B197" s="290"/>
      <c r="C197" s="291"/>
      <c r="D197" s="292"/>
      <c r="E197" s="292"/>
      <c r="F197" s="292"/>
      <c r="G197" s="292"/>
      <c r="H197" s="292"/>
      <c r="I197" s="293"/>
      <c r="J197" s="293"/>
      <c r="K197" s="293"/>
      <c r="L197" s="294"/>
      <c r="M197" s="262"/>
      <c r="N197" s="253"/>
      <c r="O197" s="246"/>
      <c r="P197" s="246"/>
      <c r="Q197" s="246"/>
      <c r="R197" s="98"/>
      <c r="S197" s="98"/>
      <c r="T197" s="98"/>
      <c r="U197" s="98"/>
    </row>
    <row r="198" spans="1:21" s="273" customFormat="1" ht="13.15" customHeight="1" x14ac:dyDescent="0.2">
      <c r="A198" s="289"/>
      <c r="B198" s="290"/>
      <c r="C198" s="291"/>
      <c r="D198" s="292"/>
      <c r="E198" s="292"/>
      <c r="F198" s="292"/>
      <c r="G198" s="292"/>
      <c r="H198" s="292"/>
      <c r="I198" s="293"/>
      <c r="J198" s="293"/>
      <c r="K198" s="293"/>
      <c r="L198" s="294"/>
      <c r="M198" s="262"/>
      <c r="N198" s="253"/>
      <c r="O198" s="246"/>
      <c r="P198" s="246"/>
      <c r="Q198" s="246"/>
      <c r="R198" s="98"/>
      <c r="S198" s="98"/>
      <c r="T198" s="98"/>
      <c r="U198" s="98"/>
    </row>
    <row r="199" spans="1:21" s="273" customFormat="1" ht="13.15" customHeight="1" x14ac:dyDescent="0.2">
      <c r="A199" s="289"/>
      <c r="B199" s="290"/>
      <c r="C199" s="291"/>
      <c r="D199" s="292"/>
      <c r="E199" s="292"/>
      <c r="F199" s="292"/>
      <c r="G199" s="292"/>
      <c r="H199" s="292"/>
      <c r="I199" s="293"/>
      <c r="J199" s="293"/>
      <c r="K199" s="293"/>
      <c r="L199" s="294"/>
      <c r="M199" s="262"/>
      <c r="N199" s="253"/>
      <c r="O199" s="246"/>
      <c r="P199" s="246"/>
      <c r="Q199" s="246"/>
      <c r="R199" s="98"/>
      <c r="S199" s="98"/>
      <c r="T199" s="98"/>
      <c r="U199" s="98"/>
    </row>
    <row r="200" spans="1:21" s="273" customFormat="1" ht="13.15" customHeight="1" x14ac:dyDescent="0.2">
      <c r="A200" s="289"/>
      <c r="B200" s="290"/>
      <c r="C200" s="291"/>
      <c r="D200" s="292"/>
      <c r="E200" s="292"/>
      <c r="F200" s="292"/>
      <c r="G200" s="292"/>
      <c r="H200" s="292"/>
      <c r="I200" s="293"/>
      <c r="J200" s="293"/>
      <c r="K200" s="293"/>
      <c r="L200" s="294"/>
      <c r="M200" s="262"/>
      <c r="N200" s="253"/>
      <c r="O200" s="246"/>
      <c r="P200" s="246"/>
      <c r="Q200" s="246"/>
      <c r="R200" s="98"/>
      <c r="S200" s="98"/>
      <c r="T200" s="98"/>
      <c r="U200" s="98"/>
    </row>
    <row r="201" spans="1:21" s="273" customFormat="1" ht="13.15" customHeight="1" x14ac:dyDescent="0.2">
      <c r="A201" s="289"/>
      <c r="B201" s="290"/>
      <c r="C201" s="291"/>
      <c r="D201" s="292"/>
      <c r="E201" s="292"/>
      <c r="F201" s="292"/>
      <c r="G201" s="292"/>
      <c r="H201" s="292"/>
      <c r="I201" s="293"/>
      <c r="J201" s="293"/>
      <c r="K201" s="293"/>
      <c r="L201" s="294"/>
      <c r="M201" s="262"/>
      <c r="N201" s="253"/>
      <c r="O201" s="246"/>
      <c r="P201" s="246"/>
      <c r="Q201" s="246"/>
      <c r="R201" s="98"/>
      <c r="S201" s="98"/>
      <c r="T201" s="98"/>
      <c r="U201" s="98"/>
    </row>
    <row r="202" spans="1:21" s="273" customFormat="1" ht="13.15" customHeight="1" x14ac:dyDescent="0.2">
      <c r="A202" s="289"/>
      <c r="B202" s="290"/>
      <c r="C202" s="291"/>
      <c r="D202" s="292"/>
      <c r="E202" s="292"/>
      <c r="F202" s="292"/>
      <c r="G202" s="292"/>
      <c r="H202" s="292"/>
      <c r="I202" s="293"/>
      <c r="J202" s="293"/>
      <c r="K202" s="293"/>
      <c r="L202" s="294"/>
      <c r="M202" s="262"/>
      <c r="N202" s="253"/>
      <c r="O202" s="246"/>
      <c r="P202" s="246"/>
      <c r="Q202" s="246"/>
      <c r="R202" s="98"/>
      <c r="S202" s="98"/>
      <c r="T202" s="98"/>
      <c r="U202" s="98"/>
    </row>
    <row r="203" spans="1:21" s="273" customFormat="1" ht="13.15" customHeight="1" x14ac:dyDescent="0.2">
      <c r="A203" s="289"/>
      <c r="B203" s="290"/>
      <c r="C203" s="291"/>
      <c r="D203" s="292"/>
      <c r="E203" s="292"/>
      <c r="F203" s="292"/>
      <c r="G203" s="292"/>
      <c r="H203" s="292"/>
      <c r="I203" s="293"/>
      <c r="J203" s="293"/>
      <c r="K203" s="293"/>
      <c r="L203" s="294"/>
      <c r="M203" s="262"/>
      <c r="N203" s="253"/>
      <c r="O203" s="246"/>
      <c r="P203" s="246"/>
      <c r="Q203" s="246"/>
      <c r="R203" s="98"/>
      <c r="S203" s="98"/>
      <c r="T203" s="98"/>
      <c r="U203" s="98"/>
    </row>
    <row r="204" spans="1:21" s="273" customFormat="1" ht="13.15" customHeight="1" x14ac:dyDescent="0.2">
      <c r="A204" s="289"/>
      <c r="B204" s="290"/>
      <c r="C204" s="291"/>
      <c r="D204" s="292"/>
      <c r="E204" s="292"/>
      <c r="F204" s="292"/>
      <c r="G204" s="292"/>
      <c r="H204" s="292"/>
      <c r="I204" s="293"/>
      <c r="J204" s="293"/>
      <c r="K204" s="293"/>
      <c r="L204" s="294"/>
      <c r="M204" s="262"/>
      <c r="N204" s="253"/>
      <c r="O204" s="246"/>
      <c r="P204" s="246"/>
      <c r="Q204" s="246"/>
      <c r="R204" s="98"/>
      <c r="S204" s="98"/>
      <c r="T204" s="98"/>
      <c r="U204" s="98"/>
    </row>
    <row r="205" spans="1:21" s="273" customFormat="1" ht="13.15" customHeight="1" x14ac:dyDescent="0.2">
      <c r="A205" s="289"/>
      <c r="B205" s="290"/>
      <c r="C205" s="291"/>
      <c r="D205" s="292"/>
      <c r="E205" s="292"/>
      <c r="F205" s="292"/>
      <c r="G205" s="292"/>
      <c r="H205" s="292"/>
      <c r="I205" s="293"/>
      <c r="J205" s="293"/>
      <c r="K205" s="293"/>
      <c r="L205" s="294"/>
      <c r="M205" s="262"/>
      <c r="N205" s="253"/>
      <c r="O205" s="246"/>
      <c r="P205" s="246"/>
      <c r="Q205" s="246"/>
      <c r="R205" s="98"/>
      <c r="S205" s="98"/>
      <c r="T205" s="98"/>
      <c r="U205" s="98"/>
    </row>
    <row r="206" spans="1:21" s="273" customFormat="1" ht="13.15" customHeight="1" x14ac:dyDescent="0.2">
      <c r="A206" s="289"/>
      <c r="B206" s="290"/>
      <c r="C206" s="291"/>
      <c r="D206" s="292"/>
      <c r="E206" s="292"/>
      <c r="F206" s="292"/>
      <c r="G206" s="292"/>
      <c r="H206" s="292"/>
      <c r="I206" s="293"/>
      <c r="J206" s="293"/>
      <c r="K206" s="293"/>
      <c r="L206" s="294"/>
      <c r="M206" s="262"/>
      <c r="N206" s="253"/>
      <c r="O206" s="246"/>
      <c r="P206" s="246"/>
      <c r="Q206" s="246"/>
      <c r="R206" s="98"/>
      <c r="S206" s="98"/>
      <c r="T206" s="98"/>
      <c r="U206" s="98"/>
    </row>
    <row r="207" spans="1:21" s="273" customFormat="1" ht="13.15" customHeight="1" x14ac:dyDescent="0.2">
      <c r="A207" s="289"/>
      <c r="B207" s="290"/>
      <c r="C207" s="291"/>
      <c r="D207" s="292"/>
      <c r="E207" s="292"/>
      <c r="F207" s="292"/>
      <c r="G207" s="292"/>
      <c r="H207" s="292"/>
      <c r="I207" s="293"/>
      <c r="J207" s="293"/>
      <c r="K207" s="293"/>
      <c r="L207" s="294"/>
      <c r="M207" s="262"/>
      <c r="N207" s="253"/>
      <c r="O207" s="246"/>
      <c r="P207" s="246"/>
      <c r="Q207" s="246"/>
      <c r="R207" s="98"/>
      <c r="S207" s="98"/>
      <c r="T207" s="98"/>
      <c r="U207" s="98"/>
    </row>
    <row r="208" spans="1:21" s="273" customFormat="1" ht="13.15" customHeight="1" x14ac:dyDescent="0.2">
      <c r="A208" s="289"/>
      <c r="B208" s="290"/>
      <c r="C208" s="291"/>
      <c r="D208" s="292"/>
      <c r="E208" s="292"/>
      <c r="F208" s="292"/>
      <c r="G208" s="292"/>
      <c r="H208" s="292"/>
      <c r="I208" s="293"/>
      <c r="J208" s="293"/>
      <c r="K208" s="293"/>
      <c r="L208" s="294"/>
      <c r="M208" s="262"/>
      <c r="N208" s="253"/>
      <c r="O208" s="246"/>
      <c r="P208" s="246"/>
      <c r="Q208" s="246"/>
      <c r="R208" s="98"/>
      <c r="S208" s="98"/>
      <c r="T208" s="98"/>
      <c r="U208" s="98"/>
    </row>
    <row r="209" spans="1:21" s="273" customFormat="1" ht="13.15" customHeight="1" x14ac:dyDescent="0.2">
      <c r="A209" s="289"/>
      <c r="B209" s="290"/>
      <c r="C209" s="291"/>
      <c r="D209" s="292"/>
      <c r="E209" s="292"/>
      <c r="F209" s="292"/>
      <c r="G209" s="292"/>
      <c r="H209" s="292"/>
      <c r="I209" s="293"/>
      <c r="J209" s="293"/>
      <c r="K209" s="293"/>
      <c r="L209" s="294"/>
      <c r="M209" s="262"/>
      <c r="N209" s="253"/>
      <c r="O209" s="246"/>
      <c r="P209" s="246"/>
      <c r="Q209" s="246"/>
      <c r="R209" s="98"/>
      <c r="S209" s="98"/>
      <c r="T209" s="98"/>
      <c r="U209" s="98"/>
    </row>
    <row r="210" spans="1:21" s="273" customFormat="1" ht="13.15" customHeight="1" x14ac:dyDescent="0.2">
      <c r="A210" s="289"/>
      <c r="B210" s="290"/>
      <c r="C210" s="291"/>
      <c r="D210" s="292"/>
      <c r="E210" s="292"/>
      <c r="F210" s="292"/>
      <c r="G210" s="292"/>
      <c r="H210" s="292"/>
      <c r="I210" s="293"/>
      <c r="J210" s="293"/>
      <c r="K210" s="293"/>
      <c r="L210" s="294"/>
      <c r="M210" s="262"/>
      <c r="N210" s="253"/>
      <c r="O210" s="246"/>
      <c r="P210" s="246"/>
      <c r="Q210" s="246"/>
      <c r="R210" s="98"/>
      <c r="S210" s="98"/>
      <c r="T210" s="98"/>
      <c r="U210" s="98"/>
    </row>
    <row r="211" spans="1:21" s="273" customFormat="1" ht="13.15" customHeight="1" x14ac:dyDescent="0.2">
      <c r="A211" s="289"/>
      <c r="B211" s="290"/>
      <c r="C211" s="291"/>
      <c r="D211" s="292"/>
      <c r="E211" s="292"/>
      <c r="F211" s="292"/>
      <c r="G211" s="292"/>
      <c r="H211" s="292"/>
      <c r="I211" s="293"/>
      <c r="J211" s="293"/>
      <c r="K211" s="293"/>
      <c r="L211" s="294"/>
      <c r="M211" s="262"/>
      <c r="N211" s="253"/>
      <c r="O211" s="246"/>
      <c r="P211" s="246"/>
      <c r="Q211" s="246"/>
      <c r="R211" s="98"/>
      <c r="S211" s="98"/>
      <c r="T211" s="98"/>
      <c r="U211" s="98"/>
    </row>
    <row r="212" spans="1:21" s="273" customFormat="1" ht="13.15" customHeight="1" x14ac:dyDescent="0.2">
      <c r="A212" s="289"/>
      <c r="B212" s="290"/>
      <c r="C212" s="291"/>
      <c r="D212" s="292"/>
      <c r="E212" s="292"/>
      <c r="F212" s="292"/>
      <c r="G212" s="292"/>
      <c r="H212" s="292"/>
      <c r="I212" s="293"/>
      <c r="J212" s="293"/>
      <c r="K212" s="293"/>
      <c r="L212" s="294"/>
      <c r="M212" s="262"/>
      <c r="N212" s="253"/>
      <c r="O212" s="246"/>
      <c r="P212" s="246"/>
      <c r="Q212" s="246"/>
      <c r="R212" s="98"/>
      <c r="S212" s="98"/>
      <c r="T212" s="98"/>
      <c r="U212" s="98"/>
    </row>
    <row r="213" spans="1:21" s="273" customFormat="1" ht="13.15" customHeight="1" x14ac:dyDescent="0.2">
      <c r="A213" s="289"/>
      <c r="B213" s="290"/>
      <c r="C213" s="291"/>
      <c r="D213" s="292"/>
      <c r="E213" s="292"/>
      <c r="F213" s="292"/>
      <c r="G213" s="292"/>
      <c r="H213" s="292"/>
      <c r="I213" s="293"/>
      <c r="J213" s="293"/>
      <c r="K213" s="293"/>
      <c r="L213" s="294"/>
      <c r="M213" s="262"/>
      <c r="N213" s="253"/>
      <c r="O213" s="246"/>
      <c r="P213" s="246"/>
      <c r="Q213" s="246"/>
      <c r="R213" s="98"/>
      <c r="S213" s="98"/>
      <c r="T213" s="98"/>
      <c r="U213" s="98"/>
    </row>
    <row r="214" spans="1:21" s="273" customFormat="1" ht="13.15" customHeight="1" x14ac:dyDescent="0.2">
      <c r="A214" s="289"/>
      <c r="B214" s="290"/>
      <c r="C214" s="291"/>
      <c r="D214" s="292"/>
      <c r="E214" s="292"/>
      <c r="F214" s="292"/>
      <c r="G214" s="292"/>
      <c r="H214" s="292"/>
      <c r="I214" s="293"/>
      <c r="J214" s="293"/>
      <c r="K214" s="293"/>
      <c r="L214" s="294"/>
      <c r="M214" s="262"/>
      <c r="N214" s="253"/>
      <c r="O214" s="246"/>
      <c r="P214" s="246"/>
      <c r="Q214" s="246"/>
      <c r="R214" s="98"/>
      <c r="S214" s="98"/>
      <c r="T214" s="98"/>
      <c r="U214" s="98"/>
    </row>
    <row r="215" spans="1:21" s="273" customFormat="1" ht="13.15" customHeight="1" x14ac:dyDescent="0.2">
      <c r="A215" s="289"/>
      <c r="B215" s="290"/>
      <c r="C215" s="291"/>
      <c r="D215" s="292"/>
      <c r="E215" s="292"/>
      <c r="F215" s="292"/>
      <c r="G215" s="292"/>
      <c r="H215" s="292"/>
      <c r="I215" s="293"/>
      <c r="J215" s="293"/>
      <c r="K215" s="293"/>
      <c r="L215" s="294"/>
      <c r="M215" s="262"/>
      <c r="N215" s="253"/>
      <c r="O215" s="246"/>
      <c r="P215" s="246"/>
      <c r="Q215" s="246"/>
      <c r="R215" s="98"/>
      <c r="S215" s="98"/>
      <c r="T215" s="98"/>
      <c r="U215" s="98"/>
    </row>
    <row r="216" spans="1:21" s="273" customFormat="1" ht="13.15" customHeight="1" x14ac:dyDescent="0.2">
      <c r="A216" s="289"/>
      <c r="B216" s="290"/>
      <c r="C216" s="291"/>
      <c r="D216" s="292"/>
      <c r="E216" s="292"/>
      <c r="F216" s="292"/>
      <c r="G216" s="292"/>
      <c r="H216" s="292"/>
      <c r="I216" s="293"/>
      <c r="J216" s="293"/>
      <c r="K216" s="293"/>
      <c r="L216" s="294"/>
      <c r="M216" s="262"/>
      <c r="N216" s="253"/>
      <c r="O216" s="246"/>
      <c r="P216" s="246"/>
      <c r="Q216" s="246"/>
      <c r="R216" s="98"/>
      <c r="S216" s="98"/>
      <c r="T216" s="98"/>
      <c r="U216" s="98"/>
    </row>
    <row r="217" spans="1:21" s="273" customFormat="1" ht="13.15" customHeight="1" x14ac:dyDescent="0.2">
      <c r="A217" s="289"/>
      <c r="B217" s="290"/>
      <c r="C217" s="291"/>
      <c r="D217" s="292"/>
      <c r="E217" s="292"/>
      <c r="F217" s="292"/>
      <c r="G217" s="292"/>
      <c r="H217" s="292"/>
      <c r="I217" s="293"/>
      <c r="J217" s="293"/>
      <c r="K217" s="293"/>
      <c r="L217" s="294"/>
      <c r="M217" s="262"/>
      <c r="N217" s="253"/>
      <c r="O217" s="246"/>
      <c r="P217" s="246"/>
      <c r="Q217" s="246"/>
      <c r="R217" s="98"/>
      <c r="S217" s="98"/>
      <c r="T217" s="98"/>
      <c r="U217" s="98"/>
    </row>
    <row r="218" spans="1:21" s="273" customFormat="1" ht="13.15" customHeight="1" x14ac:dyDescent="0.2">
      <c r="A218" s="289"/>
      <c r="B218" s="290"/>
      <c r="C218" s="291"/>
      <c r="D218" s="292"/>
      <c r="E218" s="292"/>
      <c r="F218" s="292"/>
      <c r="G218" s="292"/>
      <c r="H218" s="292"/>
      <c r="I218" s="293"/>
      <c r="J218" s="293"/>
      <c r="K218" s="293"/>
      <c r="L218" s="294"/>
      <c r="M218" s="262"/>
      <c r="N218" s="253"/>
      <c r="O218" s="246"/>
      <c r="P218" s="246"/>
      <c r="Q218" s="246"/>
      <c r="R218" s="98"/>
      <c r="S218" s="98"/>
      <c r="T218" s="98"/>
      <c r="U218" s="98"/>
    </row>
    <row r="219" spans="1:21" s="273" customFormat="1" ht="13.15" customHeight="1" x14ac:dyDescent="0.2">
      <c r="A219" s="289"/>
      <c r="B219" s="290"/>
      <c r="C219" s="291"/>
      <c r="D219" s="292"/>
      <c r="E219" s="292"/>
      <c r="F219" s="292"/>
      <c r="G219" s="292"/>
      <c r="H219" s="292"/>
      <c r="I219" s="293"/>
      <c r="J219" s="293"/>
      <c r="K219" s="293"/>
      <c r="L219" s="294"/>
      <c r="M219" s="262"/>
      <c r="N219" s="253"/>
      <c r="O219" s="246"/>
      <c r="P219" s="246"/>
      <c r="Q219" s="246"/>
      <c r="R219" s="98"/>
      <c r="S219" s="98"/>
      <c r="T219" s="98"/>
      <c r="U219" s="98"/>
    </row>
    <row r="220" spans="1:21" s="273" customFormat="1" ht="13.15" customHeight="1" x14ac:dyDescent="0.2">
      <c r="A220" s="289"/>
      <c r="B220" s="290"/>
      <c r="C220" s="291"/>
      <c r="D220" s="292"/>
      <c r="E220" s="292"/>
      <c r="F220" s="292"/>
      <c r="G220" s="292"/>
      <c r="H220" s="292"/>
      <c r="I220" s="293"/>
      <c r="J220" s="293"/>
      <c r="K220" s="293"/>
      <c r="L220" s="294"/>
      <c r="M220" s="262"/>
      <c r="N220" s="253"/>
      <c r="O220" s="246"/>
      <c r="P220" s="246"/>
      <c r="Q220" s="246"/>
      <c r="R220" s="98"/>
      <c r="S220" s="98"/>
      <c r="T220" s="98"/>
      <c r="U220" s="98"/>
    </row>
    <row r="221" spans="1:21" s="273" customFormat="1" ht="13.15" customHeight="1" x14ac:dyDescent="0.2">
      <c r="A221" s="289"/>
      <c r="B221" s="290"/>
      <c r="C221" s="291"/>
      <c r="D221" s="292"/>
      <c r="E221" s="292"/>
      <c r="F221" s="292"/>
      <c r="G221" s="292"/>
      <c r="H221" s="292"/>
      <c r="I221" s="293"/>
      <c r="J221" s="293"/>
      <c r="K221" s="293"/>
      <c r="L221" s="294"/>
      <c r="M221" s="262"/>
      <c r="N221" s="253"/>
      <c r="O221" s="246"/>
      <c r="P221" s="246"/>
      <c r="Q221" s="246"/>
      <c r="R221" s="98"/>
      <c r="S221" s="98"/>
      <c r="T221" s="98"/>
      <c r="U221" s="98"/>
    </row>
    <row r="222" spans="1:21" s="273" customFormat="1" ht="13.15" customHeight="1" x14ac:dyDescent="0.2">
      <c r="A222" s="289"/>
      <c r="B222" s="290"/>
      <c r="C222" s="291"/>
      <c r="D222" s="292"/>
      <c r="E222" s="292"/>
      <c r="F222" s="292"/>
      <c r="G222" s="292"/>
      <c r="H222" s="292"/>
      <c r="I222" s="293"/>
      <c r="J222" s="293"/>
      <c r="K222" s="293"/>
      <c r="L222" s="294"/>
      <c r="M222" s="262"/>
      <c r="N222" s="253"/>
      <c r="O222" s="246"/>
      <c r="P222" s="246"/>
      <c r="Q222" s="246"/>
      <c r="R222" s="98"/>
      <c r="S222" s="98"/>
      <c r="T222" s="98"/>
      <c r="U222" s="98"/>
    </row>
    <row r="223" spans="1:21" s="273" customFormat="1" ht="13.15" customHeight="1" x14ac:dyDescent="0.2">
      <c r="A223" s="289"/>
      <c r="B223" s="290"/>
      <c r="C223" s="291"/>
      <c r="D223" s="292"/>
      <c r="E223" s="292"/>
      <c r="F223" s="292"/>
      <c r="G223" s="292"/>
      <c r="H223" s="292"/>
      <c r="I223" s="293"/>
      <c r="J223" s="293"/>
      <c r="K223" s="293"/>
      <c r="L223" s="294"/>
      <c r="M223" s="262"/>
      <c r="N223" s="253"/>
      <c r="O223" s="246"/>
      <c r="P223" s="246"/>
      <c r="Q223" s="246"/>
      <c r="R223" s="98"/>
      <c r="S223" s="98"/>
      <c r="T223" s="98"/>
      <c r="U223" s="98"/>
    </row>
    <row r="224" spans="1:21" s="273" customFormat="1" ht="13.15" customHeight="1" x14ac:dyDescent="0.2">
      <c r="A224" s="289"/>
      <c r="B224" s="290"/>
      <c r="C224" s="291"/>
      <c r="D224" s="292"/>
      <c r="E224" s="292"/>
      <c r="F224" s="292"/>
      <c r="G224" s="292"/>
      <c r="H224" s="292"/>
      <c r="I224" s="293"/>
      <c r="J224" s="293"/>
      <c r="K224" s="293"/>
      <c r="L224" s="294"/>
      <c r="M224" s="262"/>
      <c r="N224" s="253"/>
      <c r="O224" s="246"/>
      <c r="P224" s="246"/>
      <c r="Q224" s="246"/>
      <c r="R224" s="98"/>
      <c r="S224" s="98"/>
      <c r="T224" s="98"/>
      <c r="U224" s="98"/>
    </row>
    <row r="225" spans="1:21" s="273" customFormat="1" ht="13.15" customHeight="1" x14ac:dyDescent="0.2">
      <c r="A225" s="289"/>
      <c r="B225" s="290"/>
      <c r="C225" s="291"/>
      <c r="D225" s="292"/>
      <c r="E225" s="292"/>
      <c r="F225" s="292"/>
      <c r="G225" s="292"/>
      <c r="H225" s="292"/>
      <c r="I225" s="293"/>
      <c r="J225" s="293"/>
      <c r="K225" s="293"/>
      <c r="L225" s="294"/>
      <c r="M225" s="262"/>
      <c r="N225" s="253"/>
      <c r="O225" s="246"/>
      <c r="P225" s="246"/>
      <c r="Q225" s="246"/>
      <c r="R225" s="98"/>
      <c r="S225" s="98"/>
      <c r="T225" s="98"/>
      <c r="U225" s="98"/>
    </row>
    <row r="226" spans="1:21" s="273" customFormat="1" ht="13.15" customHeight="1" x14ac:dyDescent="0.2">
      <c r="A226" s="289"/>
      <c r="B226" s="290"/>
      <c r="C226" s="291"/>
      <c r="D226" s="292"/>
      <c r="E226" s="292"/>
      <c r="F226" s="292"/>
      <c r="G226" s="292"/>
      <c r="H226" s="292"/>
      <c r="I226" s="293"/>
      <c r="J226" s="293"/>
      <c r="K226" s="293"/>
      <c r="L226" s="294"/>
      <c r="M226" s="262"/>
      <c r="N226" s="253"/>
      <c r="O226" s="246"/>
      <c r="P226" s="246"/>
      <c r="Q226" s="246"/>
      <c r="R226" s="98"/>
      <c r="S226" s="98"/>
      <c r="T226" s="98"/>
      <c r="U226" s="98"/>
    </row>
    <row r="227" spans="1:21" s="273" customFormat="1" ht="13.15" customHeight="1" x14ac:dyDescent="0.2">
      <c r="A227" s="289"/>
      <c r="B227" s="290"/>
      <c r="C227" s="291"/>
      <c r="D227" s="292"/>
      <c r="E227" s="292"/>
      <c r="F227" s="292"/>
      <c r="G227" s="292"/>
      <c r="H227" s="292"/>
      <c r="I227" s="293"/>
      <c r="J227" s="293"/>
      <c r="K227" s="293"/>
      <c r="L227" s="294"/>
      <c r="M227" s="262"/>
      <c r="N227" s="253"/>
      <c r="O227" s="246"/>
      <c r="P227" s="246"/>
      <c r="Q227" s="246"/>
      <c r="R227" s="98"/>
      <c r="S227" s="98"/>
      <c r="T227" s="98"/>
      <c r="U227" s="98"/>
    </row>
    <row r="228" spans="1:21" s="273" customFormat="1" ht="13.15" customHeight="1" x14ac:dyDescent="0.2">
      <c r="A228" s="289"/>
      <c r="B228" s="290"/>
      <c r="C228" s="291"/>
      <c r="D228" s="292"/>
      <c r="E228" s="292"/>
      <c r="F228" s="292"/>
      <c r="G228" s="292"/>
      <c r="H228" s="292"/>
      <c r="I228" s="293"/>
      <c r="J228" s="293"/>
      <c r="K228" s="293"/>
      <c r="L228" s="294"/>
      <c r="M228" s="262"/>
      <c r="N228" s="253"/>
      <c r="O228" s="246"/>
      <c r="P228" s="246"/>
      <c r="Q228" s="246"/>
      <c r="R228" s="98"/>
      <c r="S228" s="98"/>
      <c r="T228" s="98"/>
      <c r="U228" s="98"/>
    </row>
    <row r="229" spans="1:21" s="273" customFormat="1" ht="13.15" customHeight="1" x14ac:dyDescent="0.2">
      <c r="A229" s="289"/>
      <c r="B229" s="290"/>
      <c r="C229" s="291"/>
      <c r="D229" s="292"/>
      <c r="E229" s="292"/>
      <c r="F229" s="292"/>
      <c r="G229" s="292"/>
      <c r="H229" s="292"/>
      <c r="I229" s="293"/>
      <c r="J229" s="293"/>
      <c r="K229" s="293"/>
      <c r="L229" s="294"/>
      <c r="M229" s="262"/>
      <c r="N229" s="253"/>
      <c r="O229" s="246"/>
      <c r="P229" s="246"/>
      <c r="Q229" s="246"/>
      <c r="R229" s="98"/>
      <c r="S229" s="98"/>
      <c r="T229" s="98"/>
      <c r="U229" s="98"/>
    </row>
    <row r="230" spans="1:21" s="273" customFormat="1" ht="13.15" customHeight="1" x14ac:dyDescent="0.2">
      <c r="A230" s="289"/>
      <c r="B230" s="290"/>
      <c r="C230" s="291"/>
      <c r="D230" s="292"/>
      <c r="E230" s="292"/>
      <c r="F230" s="292"/>
      <c r="G230" s="292"/>
      <c r="H230" s="292"/>
      <c r="I230" s="293"/>
      <c r="J230" s="293"/>
      <c r="K230" s="293"/>
      <c r="L230" s="294"/>
      <c r="M230" s="262"/>
      <c r="N230" s="253"/>
      <c r="O230" s="246"/>
      <c r="P230" s="246"/>
      <c r="Q230" s="246"/>
      <c r="R230" s="98"/>
      <c r="S230" s="98"/>
      <c r="T230" s="98"/>
      <c r="U230" s="98"/>
    </row>
    <row r="231" spans="1:21" s="273" customFormat="1" ht="13.15" customHeight="1" x14ac:dyDescent="0.2">
      <c r="A231" s="289"/>
      <c r="B231" s="290"/>
      <c r="C231" s="291"/>
      <c r="D231" s="292"/>
      <c r="E231" s="292"/>
      <c r="F231" s="292"/>
      <c r="G231" s="292"/>
      <c r="H231" s="292"/>
      <c r="I231" s="293"/>
      <c r="J231" s="293"/>
      <c r="K231" s="293"/>
      <c r="L231" s="294"/>
      <c r="M231" s="262"/>
      <c r="N231" s="253"/>
      <c r="O231" s="246"/>
      <c r="P231" s="246"/>
      <c r="Q231" s="246"/>
      <c r="R231" s="98"/>
      <c r="S231" s="98"/>
      <c r="T231" s="98"/>
      <c r="U231" s="98"/>
    </row>
    <row r="232" spans="1:21" s="273" customFormat="1" ht="13.15" customHeight="1" x14ac:dyDescent="0.2">
      <c r="A232" s="289"/>
      <c r="B232" s="290"/>
      <c r="C232" s="291"/>
      <c r="D232" s="292"/>
      <c r="E232" s="292"/>
      <c r="F232" s="292"/>
      <c r="G232" s="292"/>
      <c r="H232" s="292"/>
      <c r="I232" s="293"/>
      <c r="J232" s="293"/>
      <c r="K232" s="293"/>
      <c r="L232" s="294"/>
      <c r="M232" s="262"/>
      <c r="N232" s="253"/>
      <c r="O232" s="246"/>
      <c r="P232" s="246"/>
      <c r="Q232" s="246"/>
      <c r="R232" s="98"/>
      <c r="S232" s="98"/>
      <c r="T232" s="98"/>
      <c r="U232" s="98"/>
    </row>
    <row r="233" spans="1:21" s="273" customFormat="1" ht="13.15" customHeight="1" x14ac:dyDescent="0.2">
      <c r="A233" s="289"/>
      <c r="B233" s="290"/>
      <c r="C233" s="291"/>
      <c r="D233" s="292"/>
      <c r="E233" s="292"/>
      <c r="F233" s="292"/>
      <c r="G233" s="292"/>
      <c r="H233" s="292"/>
      <c r="I233" s="293"/>
      <c r="J233" s="293"/>
      <c r="K233" s="293"/>
      <c r="L233" s="294"/>
      <c r="M233" s="262"/>
      <c r="N233" s="253"/>
      <c r="O233" s="246"/>
      <c r="P233" s="246"/>
      <c r="Q233" s="246"/>
      <c r="R233" s="98"/>
      <c r="S233" s="98"/>
      <c r="T233" s="98"/>
      <c r="U233" s="98"/>
    </row>
    <row r="234" spans="1:21" s="273" customFormat="1" ht="13.15" customHeight="1" x14ac:dyDescent="0.2">
      <c r="A234" s="289"/>
      <c r="B234" s="290"/>
      <c r="C234" s="291"/>
      <c r="D234" s="292"/>
      <c r="E234" s="292"/>
      <c r="F234" s="292"/>
      <c r="G234" s="292"/>
      <c r="H234" s="292"/>
      <c r="I234" s="293"/>
      <c r="J234" s="293"/>
      <c r="K234" s="293"/>
      <c r="L234" s="294"/>
      <c r="M234" s="262"/>
      <c r="N234" s="253"/>
      <c r="O234" s="246"/>
      <c r="P234" s="246"/>
      <c r="Q234" s="246"/>
      <c r="R234" s="98"/>
      <c r="S234" s="98"/>
      <c r="T234" s="98"/>
      <c r="U234" s="98"/>
    </row>
    <row r="235" spans="1:21" s="273" customFormat="1" ht="13.15" customHeight="1" x14ac:dyDescent="0.2">
      <c r="A235" s="289"/>
      <c r="B235" s="290"/>
      <c r="C235" s="291"/>
      <c r="D235" s="292"/>
      <c r="E235" s="292"/>
      <c r="F235" s="292"/>
      <c r="G235" s="292"/>
      <c r="H235" s="292"/>
      <c r="I235" s="293"/>
      <c r="J235" s="293"/>
      <c r="K235" s="293"/>
      <c r="L235" s="294"/>
      <c r="M235" s="262"/>
      <c r="N235" s="253"/>
      <c r="O235" s="246"/>
      <c r="P235" s="246"/>
      <c r="Q235" s="246"/>
      <c r="R235" s="98"/>
      <c r="S235" s="98"/>
      <c r="T235" s="98"/>
      <c r="U235" s="98"/>
    </row>
    <row r="236" spans="1:21" s="273" customFormat="1" ht="13.15" customHeight="1" x14ac:dyDescent="0.2">
      <c r="A236" s="289"/>
      <c r="B236" s="290"/>
      <c r="C236" s="291"/>
      <c r="D236" s="292"/>
      <c r="E236" s="292"/>
      <c r="F236" s="292"/>
      <c r="G236" s="292"/>
      <c r="H236" s="292"/>
      <c r="I236" s="293"/>
      <c r="J236" s="293"/>
      <c r="K236" s="293"/>
      <c r="L236" s="294"/>
      <c r="M236" s="262"/>
      <c r="N236" s="253"/>
      <c r="O236" s="246"/>
      <c r="P236" s="246"/>
      <c r="Q236" s="246"/>
      <c r="R236" s="98"/>
      <c r="S236" s="98"/>
      <c r="T236" s="98"/>
      <c r="U236" s="98"/>
    </row>
    <row r="237" spans="1:21" s="273" customFormat="1" ht="13.15" customHeight="1" x14ac:dyDescent="0.2">
      <c r="A237" s="289"/>
      <c r="B237" s="290"/>
      <c r="C237" s="291"/>
      <c r="D237" s="292"/>
      <c r="E237" s="292"/>
      <c r="F237" s="292"/>
      <c r="G237" s="292"/>
      <c r="H237" s="292"/>
      <c r="I237" s="293"/>
      <c r="J237" s="293"/>
      <c r="K237" s="293"/>
      <c r="L237" s="294"/>
      <c r="M237" s="262"/>
      <c r="N237" s="253"/>
      <c r="O237" s="246"/>
      <c r="P237" s="246"/>
      <c r="Q237" s="246"/>
      <c r="R237" s="98"/>
      <c r="S237" s="98"/>
      <c r="T237" s="98"/>
      <c r="U237" s="98"/>
    </row>
    <row r="238" spans="1:21" s="273" customFormat="1" ht="13.15" customHeight="1" x14ac:dyDescent="0.2">
      <c r="A238" s="289"/>
      <c r="B238" s="290"/>
      <c r="C238" s="291"/>
      <c r="D238" s="292"/>
      <c r="E238" s="292"/>
      <c r="F238" s="292"/>
      <c r="G238" s="292"/>
      <c r="H238" s="292"/>
      <c r="I238" s="293"/>
      <c r="J238" s="293"/>
      <c r="K238" s="293"/>
      <c r="L238" s="294"/>
      <c r="M238" s="262"/>
      <c r="N238" s="253"/>
      <c r="O238" s="246"/>
      <c r="P238" s="246"/>
      <c r="Q238" s="246"/>
      <c r="R238" s="98"/>
      <c r="S238" s="98"/>
      <c r="T238" s="98"/>
      <c r="U238" s="98"/>
    </row>
    <row r="239" spans="1:21" s="273" customFormat="1" ht="13.15" customHeight="1" x14ac:dyDescent="0.2">
      <c r="A239" s="289"/>
      <c r="B239" s="290"/>
      <c r="C239" s="291"/>
      <c r="D239" s="292"/>
      <c r="E239" s="292"/>
      <c r="F239" s="292"/>
      <c r="G239" s="292"/>
      <c r="H239" s="292"/>
      <c r="I239" s="293"/>
      <c r="J239" s="293"/>
      <c r="K239" s="293"/>
      <c r="L239" s="294"/>
      <c r="M239" s="262"/>
      <c r="N239" s="253"/>
      <c r="O239" s="246"/>
      <c r="P239" s="246"/>
      <c r="Q239" s="246"/>
      <c r="R239" s="98"/>
      <c r="S239" s="98"/>
      <c r="T239" s="98"/>
      <c r="U239" s="98"/>
    </row>
    <row r="240" spans="1:21" s="273" customFormat="1" ht="13.15" customHeight="1" x14ac:dyDescent="0.2">
      <c r="A240" s="289"/>
      <c r="B240" s="290"/>
      <c r="C240" s="291"/>
      <c r="D240" s="292"/>
      <c r="E240" s="292"/>
      <c r="F240" s="292"/>
      <c r="G240" s="292"/>
      <c r="H240" s="292"/>
      <c r="I240" s="293"/>
      <c r="J240" s="293"/>
      <c r="K240" s="293"/>
      <c r="L240" s="294"/>
      <c r="M240" s="262"/>
      <c r="N240" s="253"/>
      <c r="O240" s="246"/>
      <c r="P240" s="246"/>
      <c r="Q240" s="246"/>
      <c r="R240" s="98"/>
      <c r="S240" s="98"/>
      <c r="T240" s="98"/>
      <c r="U240" s="98"/>
    </row>
    <row r="241" spans="1:21" s="273" customFormat="1" ht="13.15" customHeight="1" x14ac:dyDescent="0.2">
      <c r="A241" s="289"/>
      <c r="B241" s="290"/>
      <c r="C241" s="291"/>
      <c r="D241" s="292"/>
      <c r="E241" s="292"/>
      <c r="F241" s="292"/>
      <c r="G241" s="292"/>
      <c r="H241" s="292"/>
      <c r="I241" s="293"/>
      <c r="J241" s="293"/>
      <c r="K241" s="293"/>
      <c r="L241" s="294"/>
      <c r="M241" s="262"/>
      <c r="N241" s="253"/>
      <c r="O241" s="246"/>
      <c r="P241" s="246"/>
      <c r="Q241" s="246"/>
      <c r="R241" s="98"/>
      <c r="S241" s="98"/>
      <c r="T241" s="98"/>
      <c r="U241" s="98"/>
    </row>
    <row r="242" spans="1:21" s="273" customFormat="1" ht="13.15" customHeight="1" x14ac:dyDescent="0.2">
      <c r="A242" s="289"/>
      <c r="B242" s="290"/>
      <c r="C242" s="291"/>
      <c r="D242" s="292"/>
      <c r="E242" s="292"/>
      <c r="F242" s="292"/>
      <c r="G242" s="292"/>
      <c r="H242" s="292"/>
      <c r="I242" s="293"/>
      <c r="J242" s="293"/>
      <c r="K242" s="293"/>
      <c r="L242" s="294"/>
      <c r="M242" s="262"/>
      <c r="N242" s="253"/>
      <c r="O242" s="246"/>
      <c r="P242" s="246"/>
      <c r="Q242" s="246"/>
      <c r="R242" s="98"/>
      <c r="S242" s="98"/>
      <c r="T242" s="98"/>
      <c r="U242" s="98"/>
    </row>
    <row r="243" spans="1:21" s="273" customFormat="1" ht="13.15" customHeight="1" x14ac:dyDescent="0.2">
      <c r="A243" s="289"/>
      <c r="B243" s="290"/>
      <c r="C243" s="291"/>
      <c r="D243" s="292"/>
      <c r="E243" s="292"/>
      <c r="F243" s="292"/>
      <c r="G243" s="292"/>
      <c r="H243" s="292"/>
      <c r="I243" s="293"/>
      <c r="J243" s="293"/>
      <c r="K243" s="293"/>
      <c r="L243" s="294"/>
      <c r="M243" s="262"/>
      <c r="N243" s="253"/>
      <c r="O243" s="246"/>
      <c r="P243" s="246"/>
      <c r="Q243" s="246"/>
      <c r="R243" s="98"/>
      <c r="S243" s="98"/>
      <c r="T243" s="98"/>
      <c r="U243" s="98"/>
    </row>
    <row r="244" spans="1:21" s="273" customFormat="1" ht="13.15" customHeight="1" x14ac:dyDescent="0.2">
      <c r="A244" s="289"/>
      <c r="B244" s="290"/>
      <c r="C244" s="291"/>
      <c r="D244" s="292"/>
      <c r="E244" s="292"/>
      <c r="F244" s="292"/>
      <c r="G244" s="292"/>
      <c r="H244" s="292"/>
      <c r="I244" s="293"/>
      <c r="J244" s="293"/>
      <c r="K244" s="293"/>
      <c r="L244" s="294"/>
      <c r="M244" s="262"/>
      <c r="N244" s="253"/>
      <c r="O244" s="246"/>
      <c r="P244" s="246"/>
      <c r="Q244" s="246"/>
      <c r="R244" s="98"/>
      <c r="S244" s="98"/>
      <c r="T244" s="98"/>
      <c r="U244" s="98"/>
    </row>
    <row r="245" spans="1:21" s="273" customFormat="1" ht="13.15" customHeight="1" x14ac:dyDescent="0.2">
      <c r="A245" s="289"/>
      <c r="B245" s="290"/>
      <c r="C245" s="291"/>
      <c r="D245" s="292"/>
      <c r="E245" s="292"/>
      <c r="F245" s="292"/>
      <c r="G245" s="292"/>
      <c r="H245" s="292"/>
      <c r="I245" s="293"/>
      <c r="J245" s="293"/>
      <c r="K245" s="293"/>
      <c r="L245" s="294"/>
      <c r="M245" s="262"/>
      <c r="N245" s="253"/>
      <c r="O245" s="246"/>
      <c r="P245" s="246"/>
      <c r="Q245" s="246"/>
      <c r="R245" s="98"/>
      <c r="S245" s="98"/>
      <c r="T245" s="98"/>
      <c r="U245" s="98"/>
    </row>
    <row r="246" spans="1:21" s="273" customFormat="1" ht="13.15" customHeight="1" x14ac:dyDescent="0.2">
      <c r="A246" s="289"/>
      <c r="B246" s="290"/>
      <c r="C246" s="291"/>
      <c r="D246" s="292"/>
      <c r="E246" s="292"/>
      <c r="F246" s="292"/>
      <c r="G246" s="292"/>
      <c r="H246" s="292"/>
      <c r="I246" s="293"/>
      <c r="J246" s="293"/>
      <c r="K246" s="293"/>
      <c r="L246" s="294"/>
      <c r="M246" s="262"/>
      <c r="N246" s="253"/>
      <c r="O246" s="246"/>
      <c r="P246" s="246"/>
      <c r="Q246" s="246"/>
      <c r="R246" s="98"/>
      <c r="S246" s="98"/>
      <c r="T246" s="98"/>
      <c r="U246" s="98"/>
    </row>
    <row r="247" spans="1:21" s="273" customFormat="1" ht="13.15" customHeight="1" x14ac:dyDescent="0.2">
      <c r="A247" s="289"/>
      <c r="B247" s="290"/>
      <c r="C247" s="291"/>
      <c r="D247" s="292"/>
      <c r="E247" s="292"/>
      <c r="F247" s="292"/>
      <c r="G247" s="292"/>
      <c r="H247" s="292"/>
      <c r="I247" s="293"/>
      <c r="J247" s="293"/>
      <c r="K247" s="293"/>
      <c r="L247" s="294"/>
      <c r="M247" s="262"/>
      <c r="N247" s="253"/>
      <c r="O247" s="246"/>
      <c r="P247" s="246"/>
      <c r="Q247" s="246"/>
      <c r="R247" s="98"/>
      <c r="S247" s="98"/>
      <c r="T247" s="98"/>
      <c r="U247" s="98"/>
    </row>
    <row r="248" spans="1:21" s="273" customFormat="1" ht="13.15" customHeight="1" x14ac:dyDescent="0.2">
      <c r="A248" s="289"/>
      <c r="B248" s="290"/>
      <c r="C248" s="291"/>
      <c r="D248" s="292"/>
      <c r="E248" s="292"/>
      <c r="F248" s="292"/>
      <c r="G248" s="292"/>
      <c r="H248" s="292"/>
      <c r="I248" s="293"/>
      <c r="J248" s="293"/>
      <c r="K248" s="293"/>
      <c r="L248" s="294"/>
      <c r="M248" s="262"/>
      <c r="N248" s="253"/>
      <c r="O248" s="246"/>
      <c r="P248" s="246"/>
      <c r="Q248" s="246"/>
      <c r="R248" s="98"/>
      <c r="S248" s="98"/>
      <c r="T248" s="98"/>
      <c r="U248" s="98"/>
    </row>
    <row r="249" spans="1:21" s="273" customFormat="1" ht="13.15" customHeight="1" x14ac:dyDescent="0.2">
      <c r="A249" s="289"/>
      <c r="B249" s="290"/>
      <c r="C249" s="291"/>
      <c r="D249" s="292"/>
      <c r="E249" s="292"/>
      <c r="F249" s="292"/>
      <c r="G249" s="292"/>
      <c r="H249" s="292"/>
      <c r="I249" s="293"/>
      <c r="J249" s="293"/>
      <c r="K249" s="293"/>
      <c r="L249" s="294"/>
      <c r="M249" s="262"/>
      <c r="N249" s="253"/>
      <c r="O249" s="246"/>
      <c r="P249" s="246"/>
      <c r="Q249" s="246"/>
      <c r="R249" s="98"/>
      <c r="S249" s="98"/>
      <c r="T249" s="98"/>
      <c r="U249" s="98"/>
    </row>
    <row r="250" spans="1:21" s="273" customFormat="1" ht="13.15" customHeight="1" x14ac:dyDescent="0.2">
      <c r="A250" s="289"/>
      <c r="B250" s="290"/>
      <c r="C250" s="291"/>
      <c r="D250" s="292"/>
      <c r="E250" s="292"/>
      <c r="F250" s="292"/>
      <c r="G250" s="292"/>
      <c r="H250" s="292"/>
      <c r="I250" s="293"/>
      <c r="J250" s="293"/>
      <c r="K250" s="293"/>
      <c r="L250" s="294"/>
      <c r="M250" s="262"/>
      <c r="N250" s="253"/>
      <c r="O250" s="246"/>
      <c r="P250" s="246"/>
      <c r="Q250" s="246"/>
      <c r="R250" s="98"/>
      <c r="S250" s="98"/>
      <c r="T250" s="98"/>
      <c r="U250" s="98"/>
    </row>
    <row r="251" spans="1:21" s="273" customFormat="1" ht="13.15" customHeight="1" x14ac:dyDescent="0.2">
      <c r="A251" s="289"/>
      <c r="B251" s="290"/>
      <c r="C251" s="291"/>
      <c r="D251" s="292"/>
      <c r="E251" s="292"/>
      <c r="F251" s="292"/>
      <c r="G251" s="292"/>
      <c r="H251" s="292"/>
      <c r="I251" s="293"/>
      <c r="J251" s="293"/>
      <c r="K251" s="293"/>
      <c r="L251" s="294"/>
      <c r="M251" s="262"/>
      <c r="N251" s="253"/>
      <c r="O251" s="246"/>
      <c r="P251" s="246"/>
      <c r="Q251" s="246"/>
      <c r="R251" s="98"/>
      <c r="S251" s="98"/>
      <c r="T251" s="98"/>
      <c r="U251" s="98"/>
    </row>
    <row r="252" spans="1:21" s="273" customFormat="1" ht="13.15" customHeight="1" x14ac:dyDescent="0.2">
      <c r="A252" s="289"/>
      <c r="B252" s="290"/>
      <c r="C252" s="291"/>
      <c r="D252" s="292"/>
      <c r="E252" s="292"/>
      <c r="F252" s="292"/>
      <c r="G252" s="292"/>
      <c r="H252" s="292"/>
      <c r="I252" s="293"/>
      <c r="J252" s="293"/>
      <c r="K252" s="293"/>
      <c r="L252" s="294"/>
      <c r="M252" s="262"/>
      <c r="N252" s="253"/>
      <c r="O252" s="246"/>
      <c r="P252" s="246"/>
      <c r="Q252" s="246"/>
      <c r="R252" s="98"/>
      <c r="S252" s="98"/>
      <c r="T252" s="98"/>
      <c r="U252" s="98"/>
    </row>
    <row r="253" spans="1:21" s="273" customFormat="1" ht="13.15" customHeight="1" x14ac:dyDescent="0.2">
      <c r="A253" s="289"/>
      <c r="B253" s="290"/>
      <c r="C253" s="291"/>
      <c r="D253" s="292"/>
      <c r="E253" s="292"/>
      <c r="F253" s="292"/>
      <c r="G253" s="292"/>
      <c r="H253" s="292"/>
      <c r="I253" s="293"/>
      <c r="J253" s="293"/>
      <c r="K253" s="293"/>
      <c r="L253" s="294"/>
      <c r="M253" s="262"/>
      <c r="N253" s="253"/>
      <c r="O253" s="246"/>
      <c r="P253" s="246"/>
      <c r="Q253" s="246"/>
      <c r="R253" s="98"/>
      <c r="S253" s="98"/>
      <c r="T253" s="98"/>
      <c r="U253" s="98"/>
    </row>
    <row r="254" spans="1:21" s="273" customFormat="1" ht="13.15" customHeight="1" x14ac:dyDescent="0.2">
      <c r="A254" s="289"/>
      <c r="B254" s="290"/>
      <c r="C254" s="291"/>
      <c r="D254" s="292"/>
      <c r="E254" s="292"/>
      <c r="F254" s="292"/>
      <c r="G254" s="292"/>
      <c r="H254" s="292"/>
      <c r="I254" s="293"/>
      <c r="J254" s="293"/>
      <c r="K254" s="293"/>
      <c r="L254" s="294"/>
      <c r="M254" s="262"/>
      <c r="N254" s="253"/>
      <c r="O254" s="246"/>
      <c r="P254" s="246"/>
      <c r="Q254" s="246"/>
      <c r="R254" s="98"/>
      <c r="S254" s="98"/>
      <c r="T254" s="98"/>
      <c r="U254" s="98"/>
    </row>
    <row r="255" spans="1:21" s="273" customFormat="1" ht="13.15" customHeight="1" x14ac:dyDescent="0.2">
      <c r="A255" s="289"/>
      <c r="B255" s="290"/>
      <c r="C255" s="291"/>
      <c r="D255" s="292"/>
      <c r="E255" s="292"/>
      <c r="F255" s="292"/>
      <c r="G255" s="292"/>
      <c r="H255" s="292"/>
      <c r="I255" s="293"/>
      <c r="J255" s="293"/>
      <c r="K255" s="293"/>
      <c r="L255" s="294"/>
      <c r="M255" s="262"/>
      <c r="N255" s="253"/>
      <c r="O255" s="246"/>
      <c r="P255" s="246"/>
      <c r="Q255" s="246"/>
      <c r="R255" s="98"/>
      <c r="S255" s="98"/>
      <c r="T255" s="98"/>
      <c r="U255" s="98"/>
    </row>
    <row r="256" spans="1:21" s="273" customFormat="1" ht="13.15" customHeight="1" x14ac:dyDescent="0.2">
      <c r="A256" s="289"/>
      <c r="B256" s="290"/>
      <c r="C256" s="291"/>
      <c r="D256" s="292"/>
      <c r="E256" s="292"/>
      <c r="F256" s="292"/>
      <c r="G256" s="292"/>
      <c r="H256" s="292"/>
      <c r="I256" s="293"/>
      <c r="J256" s="293"/>
      <c r="K256" s="293"/>
      <c r="L256" s="294"/>
      <c r="M256" s="262"/>
      <c r="N256" s="253"/>
      <c r="O256" s="246"/>
      <c r="P256" s="246"/>
      <c r="Q256" s="246"/>
      <c r="R256" s="98"/>
      <c r="S256" s="98"/>
      <c r="T256" s="98"/>
      <c r="U256" s="98"/>
    </row>
    <row r="257" spans="1:21" s="273" customFormat="1" ht="13.15" customHeight="1" x14ac:dyDescent="0.2">
      <c r="A257" s="289"/>
      <c r="B257" s="290"/>
      <c r="C257" s="291"/>
      <c r="D257" s="292"/>
      <c r="E257" s="292"/>
      <c r="F257" s="292"/>
      <c r="G257" s="292"/>
      <c r="H257" s="292"/>
      <c r="I257" s="293"/>
      <c r="J257" s="293"/>
      <c r="K257" s="293"/>
      <c r="L257" s="294"/>
      <c r="M257" s="262"/>
      <c r="N257" s="253"/>
      <c r="O257" s="246"/>
      <c r="P257" s="246"/>
      <c r="Q257" s="246"/>
      <c r="R257" s="98"/>
      <c r="S257" s="98"/>
      <c r="T257" s="98"/>
      <c r="U257" s="98"/>
    </row>
    <row r="258" spans="1:21" s="273" customFormat="1" ht="13.15" customHeight="1" x14ac:dyDescent="0.2">
      <c r="A258" s="289"/>
      <c r="B258" s="290"/>
      <c r="C258" s="291"/>
      <c r="D258" s="292"/>
      <c r="E258" s="292"/>
      <c r="F258" s="292"/>
      <c r="G258" s="292"/>
      <c r="H258" s="292"/>
      <c r="I258" s="293"/>
      <c r="J258" s="293"/>
      <c r="K258" s="293"/>
      <c r="L258" s="294"/>
      <c r="M258" s="262"/>
      <c r="N258" s="253"/>
      <c r="O258" s="246"/>
      <c r="P258" s="246"/>
      <c r="Q258" s="246"/>
      <c r="R258" s="98"/>
      <c r="S258" s="98"/>
      <c r="T258" s="98"/>
      <c r="U258" s="98"/>
    </row>
    <row r="259" spans="1:21" s="273" customFormat="1" ht="13.15" customHeight="1" x14ac:dyDescent="0.2">
      <c r="A259" s="289"/>
      <c r="B259" s="290"/>
      <c r="C259" s="291"/>
      <c r="D259" s="292"/>
      <c r="E259" s="292"/>
      <c r="F259" s="292"/>
      <c r="G259" s="292"/>
      <c r="H259" s="292"/>
      <c r="I259" s="293"/>
      <c r="J259" s="293"/>
      <c r="K259" s="293"/>
      <c r="L259" s="294"/>
      <c r="M259" s="262"/>
      <c r="N259" s="253"/>
      <c r="O259" s="246"/>
      <c r="P259" s="246"/>
      <c r="Q259" s="246"/>
      <c r="R259" s="98"/>
      <c r="S259" s="98"/>
      <c r="T259" s="98"/>
      <c r="U259" s="98"/>
    </row>
    <row r="260" spans="1:21" s="273" customFormat="1" ht="13.15" customHeight="1" x14ac:dyDescent="0.2">
      <c r="A260" s="289"/>
      <c r="B260" s="290"/>
      <c r="C260" s="291"/>
      <c r="D260" s="292"/>
      <c r="E260" s="292"/>
      <c r="F260" s="292"/>
      <c r="G260" s="292"/>
      <c r="H260" s="292"/>
      <c r="I260" s="293"/>
      <c r="J260" s="293"/>
      <c r="K260" s="293"/>
      <c r="L260" s="294"/>
      <c r="M260" s="262"/>
      <c r="N260" s="253"/>
      <c r="O260" s="246"/>
      <c r="P260" s="246"/>
      <c r="Q260" s="246"/>
      <c r="R260" s="98"/>
      <c r="S260" s="98"/>
      <c r="T260" s="98"/>
      <c r="U260" s="98"/>
    </row>
    <row r="261" spans="1:21" s="273" customFormat="1" ht="13.15" customHeight="1" x14ac:dyDescent="0.2">
      <c r="A261" s="289"/>
      <c r="B261" s="290"/>
      <c r="C261" s="291"/>
      <c r="D261" s="292"/>
      <c r="E261" s="292"/>
      <c r="F261" s="292"/>
      <c r="G261" s="292"/>
      <c r="H261" s="292"/>
      <c r="I261" s="293"/>
      <c r="J261" s="293"/>
      <c r="K261" s="293"/>
      <c r="L261" s="294"/>
      <c r="M261" s="262"/>
      <c r="N261" s="253"/>
      <c r="O261" s="246"/>
      <c r="P261" s="246"/>
      <c r="Q261" s="246"/>
      <c r="R261" s="98"/>
      <c r="S261" s="98"/>
      <c r="T261" s="98"/>
      <c r="U261" s="98"/>
    </row>
    <row r="262" spans="1:21" s="273" customFormat="1" ht="13.15" customHeight="1" x14ac:dyDescent="0.2">
      <c r="A262" s="289"/>
      <c r="B262" s="290"/>
      <c r="C262" s="291"/>
      <c r="D262" s="292"/>
      <c r="E262" s="292"/>
      <c r="F262" s="292"/>
      <c r="G262" s="292"/>
      <c r="H262" s="292"/>
      <c r="I262" s="293"/>
      <c r="J262" s="293"/>
      <c r="K262" s="293"/>
      <c r="L262" s="294"/>
      <c r="M262" s="262"/>
      <c r="N262" s="253"/>
      <c r="O262" s="246"/>
      <c r="P262" s="246"/>
      <c r="Q262" s="246"/>
      <c r="R262" s="98"/>
      <c r="S262" s="98"/>
      <c r="T262" s="98"/>
      <c r="U262" s="98"/>
    </row>
    <row r="263" spans="1:21" s="273" customFormat="1" ht="13.15" customHeight="1" x14ac:dyDescent="0.2">
      <c r="A263" s="289"/>
      <c r="B263" s="290"/>
      <c r="C263" s="291"/>
      <c r="D263" s="292"/>
      <c r="E263" s="292"/>
      <c r="F263" s="292"/>
      <c r="G263" s="292"/>
      <c r="H263" s="292"/>
      <c r="I263" s="293"/>
      <c r="J263" s="293"/>
      <c r="K263" s="293"/>
      <c r="L263" s="294"/>
      <c r="M263" s="262"/>
      <c r="N263" s="253"/>
      <c r="O263" s="246"/>
      <c r="P263" s="246"/>
      <c r="Q263" s="246"/>
      <c r="R263" s="98"/>
      <c r="S263" s="98"/>
      <c r="T263" s="98"/>
      <c r="U263" s="98"/>
    </row>
    <row r="264" spans="1:21" s="273" customFormat="1" ht="13.15" customHeight="1" x14ac:dyDescent="0.2">
      <c r="A264" s="289"/>
      <c r="B264" s="290"/>
      <c r="C264" s="291"/>
      <c r="D264" s="292"/>
      <c r="E264" s="292"/>
      <c r="F264" s="292"/>
      <c r="G264" s="292"/>
      <c r="H264" s="292"/>
      <c r="I264" s="293"/>
      <c r="J264" s="293"/>
      <c r="K264" s="293"/>
      <c r="L264" s="294"/>
      <c r="M264" s="262"/>
      <c r="N264" s="253"/>
      <c r="O264" s="246"/>
      <c r="P264" s="246"/>
      <c r="Q264" s="246"/>
      <c r="R264" s="98"/>
      <c r="S264" s="98"/>
      <c r="T264" s="98"/>
      <c r="U264" s="98"/>
    </row>
    <row r="265" spans="1:21" s="273" customFormat="1" ht="13.15" customHeight="1" x14ac:dyDescent="0.2">
      <c r="A265" s="289"/>
      <c r="B265" s="290"/>
      <c r="C265" s="291"/>
      <c r="D265" s="292"/>
      <c r="E265" s="292"/>
      <c r="F265" s="292"/>
      <c r="G265" s="292"/>
      <c r="H265" s="292"/>
      <c r="I265" s="293"/>
      <c r="J265" s="293"/>
      <c r="K265" s="293"/>
      <c r="L265" s="294"/>
      <c r="M265" s="262"/>
      <c r="N265" s="253"/>
      <c r="O265" s="246"/>
      <c r="P265" s="246"/>
      <c r="Q265" s="246"/>
      <c r="R265" s="98"/>
      <c r="S265" s="98"/>
      <c r="T265" s="98"/>
      <c r="U265" s="98"/>
    </row>
    <row r="266" spans="1:21" s="273" customFormat="1" ht="13.15" customHeight="1" x14ac:dyDescent="0.2">
      <c r="A266" s="289"/>
      <c r="B266" s="290"/>
      <c r="C266" s="291"/>
      <c r="D266" s="292"/>
      <c r="E266" s="292"/>
      <c r="F266" s="292"/>
      <c r="G266" s="292"/>
      <c r="H266" s="292"/>
      <c r="I266" s="293"/>
      <c r="J266" s="293"/>
      <c r="K266" s="293"/>
      <c r="L266" s="294"/>
      <c r="M266" s="262"/>
      <c r="N266" s="253"/>
      <c r="O266" s="246"/>
      <c r="P266" s="246"/>
      <c r="Q266" s="246"/>
      <c r="R266" s="98"/>
      <c r="S266" s="98"/>
      <c r="T266" s="98"/>
      <c r="U266" s="98"/>
    </row>
    <row r="267" spans="1:21" s="273" customFormat="1" ht="13.15" customHeight="1" x14ac:dyDescent="0.2">
      <c r="A267" s="289"/>
      <c r="B267" s="290"/>
      <c r="C267" s="291"/>
      <c r="D267" s="292"/>
      <c r="E267" s="292"/>
      <c r="F267" s="292"/>
      <c r="G267" s="292"/>
      <c r="H267" s="292"/>
      <c r="I267" s="293"/>
      <c r="J267" s="293"/>
      <c r="K267" s="293"/>
      <c r="L267" s="294"/>
      <c r="M267" s="262"/>
      <c r="N267" s="253"/>
      <c r="O267" s="246"/>
      <c r="P267" s="246"/>
      <c r="Q267" s="246"/>
      <c r="R267" s="98"/>
      <c r="S267" s="98"/>
      <c r="T267" s="98"/>
      <c r="U267" s="98"/>
    </row>
    <row r="268" spans="1:21" s="273" customFormat="1" ht="13.15" customHeight="1" x14ac:dyDescent="0.2">
      <c r="A268" s="289"/>
      <c r="B268" s="290"/>
      <c r="C268" s="291"/>
      <c r="D268" s="292"/>
      <c r="E268" s="292"/>
      <c r="F268" s="292"/>
      <c r="G268" s="292"/>
      <c r="H268" s="292"/>
      <c r="I268" s="293"/>
      <c r="J268" s="293"/>
      <c r="K268" s="293"/>
      <c r="L268" s="294"/>
      <c r="M268" s="262"/>
      <c r="N268" s="253"/>
      <c r="O268" s="246"/>
      <c r="P268" s="246"/>
      <c r="Q268" s="246"/>
      <c r="R268" s="98"/>
      <c r="S268" s="98"/>
      <c r="T268" s="98"/>
      <c r="U268" s="98"/>
    </row>
    <row r="269" spans="1:21" s="273" customFormat="1" ht="13.15" customHeight="1" x14ac:dyDescent="0.2">
      <c r="A269" s="289"/>
      <c r="B269" s="290"/>
      <c r="C269" s="291"/>
      <c r="D269" s="292"/>
      <c r="E269" s="292"/>
      <c r="F269" s="292"/>
      <c r="G269" s="292"/>
      <c r="H269" s="292"/>
      <c r="I269" s="293"/>
      <c r="J269" s="293"/>
      <c r="K269" s="293"/>
      <c r="L269" s="294"/>
      <c r="M269" s="262"/>
      <c r="N269" s="253"/>
      <c r="O269" s="246"/>
      <c r="P269" s="246"/>
      <c r="Q269" s="246"/>
      <c r="R269" s="98"/>
      <c r="S269" s="98"/>
      <c r="T269" s="98"/>
      <c r="U269" s="98"/>
    </row>
    <row r="270" spans="1:21" s="273" customFormat="1" ht="13.15" customHeight="1" x14ac:dyDescent="0.2">
      <c r="A270" s="289"/>
      <c r="B270" s="290"/>
      <c r="C270" s="291"/>
      <c r="D270" s="292"/>
      <c r="E270" s="292"/>
      <c r="F270" s="292"/>
      <c r="G270" s="292"/>
      <c r="H270" s="292"/>
      <c r="I270" s="293"/>
      <c r="J270" s="293"/>
      <c r="K270" s="293"/>
      <c r="L270" s="294"/>
      <c r="M270" s="262"/>
      <c r="N270" s="253"/>
      <c r="O270" s="246"/>
      <c r="P270" s="246"/>
      <c r="Q270" s="246"/>
      <c r="R270" s="98"/>
      <c r="S270" s="98"/>
      <c r="T270" s="98"/>
      <c r="U270" s="98"/>
    </row>
    <row r="271" spans="1:21" s="273" customFormat="1" ht="13.15" customHeight="1" x14ac:dyDescent="0.2">
      <c r="A271" s="289"/>
      <c r="B271" s="290"/>
      <c r="C271" s="291"/>
      <c r="D271" s="292"/>
      <c r="E271" s="292"/>
      <c r="F271" s="292"/>
      <c r="G271" s="292"/>
      <c r="H271" s="292"/>
      <c r="I271" s="293"/>
      <c r="J271" s="293"/>
      <c r="K271" s="293"/>
      <c r="L271" s="294"/>
      <c r="M271" s="262"/>
      <c r="N271" s="253"/>
      <c r="O271" s="246"/>
      <c r="P271" s="246"/>
      <c r="Q271" s="246"/>
      <c r="R271" s="98"/>
      <c r="S271" s="98"/>
      <c r="T271" s="98"/>
      <c r="U271" s="98"/>
    </row>
    <row r="272" spans="1:21" s="273" customFormat="1" ht="13.15" customHeight="1" x14ac:dyDescent="0.2">
      <c r="A272" s="289"/>
      <c r="B272" s="290"/>
      <c r="C272" s="291"/>
      <c r="D272" s="292"/>
      <c r="E272" s="292"/>
      <c r="F272" s="292"/>
      <c r="G272" s="292"/>
      <c r="H272" s="292"/>
      <c r="I272" s="293"/>
      <c r="J272" s="293"/>
      <c r="K272" s="293"/>
      <c r="L272" s="294"/>
      <c r="M272" s="262"/>
      <c r="N272" s="253"/>
      <c r="O272" s="246"/>
      <c r="P272" s="246"/>
      <c r="Q272" s="246"/>
      <c r="R272" s="98"/>
      <c r="S272" s="98"/>
      <c r="T272" s="98"/>
      <c r="U272" s="98"/>
    </row>
    <row r="273" spans="1:21" s="273" customFormat="1" ht="13.15" customHeight="1" x14ac:dyDescent="0.2">
      <c r="A273" s="289"/>
      <c r="B273" s="290"/>
      <c r="C273" s="291"/>
      <c r="D273" s="292"/>
      <c r="E273" s="292"/>
      <c r="F273" s="292"/>
      <c r="G273" s="292"/>
      <c r="H273" s="292"/>
      <c r="I273" s="293"/>
      <c r="J273" s="293"/>
      <c r="K273" s="293"/>
      <c r="L273" s="294"/>
      <c r="M273" s="262"/>
      <c r="N273" s="253"/>
      <c r="O273" s="246"/>
      <c r="P273" s="246"/>
      <c r="Q273" s="246"/>
      <c r="R273" s="98"/>
      <c r="S273" s="98"/>
      <c r="T273" s="98"/>
      <c r="U273" s="98"/>
    </row>
    <row r="274" spans="1:21" s="273" customFormat="1" ht="13.15" customHeight="1" x14ac:dyDescent="0.2">
      <c r="A274" s="289"/>
      <c r="B274" s="290"/>
      <c r="C274" s="291"/>
      <c r="D274" s="292"/>
      <c r="E274" s="292"/>
      <c r="F274" s="292"/>
      <c r="G274" s="292"/>
      <c r="H274" s="292"/>
      <c r="I274" s="293"/>
      <c r="J274" s="293"/>
      <c r="K274" s="293"/>
      <c r="L274" s="294"/>
      <c r="M274" s="262"/>
      <c r="N274" s="253"/>
      <c r="O274" s="246"/>
      <c r="P274" s="246"/>
      <c r="Q274" s="246"/>
      <c r="R274" s="98"/>
      <c r="S274" s="98"/>
      <c r="T274" s="98"/>
      <c r="U274" s="98"/>
    </row>
    <row r="275" spans="1:21" s="273" customFormat="1" ht="13.15" customHeight="1" x14ac:dyDescent="0.2">
      <c r="A275" s="289"/>
      <c r="B275" s="290"/>
      <c r="C275" s="291"/>
      <c r="D275" s="292"/>
      <c r="E275" s="292"/>
      <c r="F275" s="292"/>
      <c r="G275" s="292"/>
      <c r="H275" s="292"/>
      <c r="I275" s="293"/>
      <c r="J275" s="293"/>
      <c r="K275" s="293"/>
      <c r="L275" s="294"/>
      <c r="M275" s="262"/>
      <c r="N275" s="253"/>
      <c r="O275" s="246"/>
      <c r="P275" s="246"/>
      <c r="Q275" s="246"/>
      <c r="R275" s="98"/>
      <c r="S275" s="98"/>
      <c r="T275" s="98"/>
      <c r="U275" s="98"/>
    </row>
    <row r="276" spans="1:21" s="273" customFormat="1" ht="13.15" customHeight="1" x14ac:dyDescent="0.2">
      <c r="A276" s="289"/>
      <c r="B276" s="290"/>
      <c r="C276" s="291"/>
      <c r="D276" s="292"/>
      <c r="E276" s="292"/>
      <c r="F276" s="292"/>
      <c r="G276" s="292"/>
      <c r="H276" s="292"/>
      <c r="I276" s="293"/>
      <c r="J276" s="293"/>
      <c r="K276" s="293"/>
      <c r="L276" s="294"/>
      <c r="M276" s="262"/>
      <c r="N276" s="253"/>
      <c r="O276" s="246"/>
      <c r="P276" s="246"/>
      <c r="Q276" s="246"/>
      <c r="R276" s="98"/>
      <c r="S276" s="98"/>
      <c r="T276" s="98"/>
      <c r="U276" s="98"/>
    </row>
    <row r="277" spans="1:21" s="273" customFormat="1" ht="13.15" customHeight="1" x14ac:dyDescent="0.2">
      <c r="A277" s="289"/>
      <c r="B277" s="290"/>
      <c r="C277" s="291"/>
      <c r="D277" s="292"/>
      <c r="E277" s="292"/>
      <c r="F277" s="292"/>
      <c r="G277" s="292"/>
      <c r="H277" s="292"/>
      <c r="I277" s="293"/>
      <c r="J277" s="293"/>
      <c r="K277" s="293"/>
      <c r="L277" s="294"/>
      <c r="M277" s="262"/>
      <c r="N277" s="253"/>
      <c r="O277" s="246"/>
      <c r="P277" s="246"/>
      <c r="Q277" s="246"/>
      <c r="R277" s="98"/>
      <c r="S277" s="98"/>
      <c r="T277" s="98"/>
      <c r="U277" s="98"/>
    </row>
    <row r="278" spans="1:21" s="273" customFormat="1" ht="13.15" customHeight="1" x14ac:dyDescent="0.2">
      <c r="A278" s="289"/>
      <c r="B278" s="290"/>
      <c r="C278" s="291"/>
      <c r="D278" s="292"/>
      <c r="E278" s="292"/>
      <c r="F278" s="292"/>
      <c r="G278" s="292"/>
      <c r="H278" s="292"/>
      <c r="I278" s="293"/>
      <c r="J278" s="293"/>
      <c r="K278" s="293"/>
      <c r="L278" s="294"/>
      <c r="M278" s="262"/>
      <c r="N278" s="253"/>
      <c r="O278" s="246"/>
      <c r="P278" s="246"/>
      <c r="Q278" s="246"/>
      <c r="R278" s="98"/>
      <c r="S278" s="98"/>
      <c r="T278" s="98"/>
      <c r="U278" s="98"/>
    </row>
    <row r="279" spans="1:21" s="273" customFormat="1" ht="13.15" customHeight="1" x14ac:dyDescent="0.2">
      <c r="A279" s="289"/>
      <c r="B279" s="290"/>
      <c r="C279" s="291"/>
      <c r="D279" s="292"/>
      <c r="E279" s="292"/>
      <c r="F279" s="292"/>
      <c r="G279" s="292"/>
      <c r="H279" s="292"/>
      <c r="I279" s="293"/>
      <c r="J279" s="293"/>
      <c r="K279" s="293"/>
      <c r="L279" s="294"/>
      <c r="M279" s="262"/>
      <c r="N279" s="253"/>
      <c r="O279" s="246"/>
      <c r="P279" s="246"/>
      <c r="Q279" s="246"/>
      <c r="R279" s="98"/>
      <c r="S279" s="98"/>
      <c r="T279" s="98"/>
      <c r="U279" s="98"/>
    </row>
    <row r="280" spans="1:21" s="273" customFormat="1" ht="13.15" customHeight="1" x14ac:dyDescent="0.2">
      <c r="A280" s="289"/>
      <c r="B280" s="290"/>
      <c r="C280" s="291"/>
      <c r="D280" s="292"/>
      <c r="E280" s="292"/>
      <c r="F280" s="292"/>
      <c r="G280" s="292"/>
      <c r="H280" s="292"/>
      <c r="I280" s="293"/>
      <c r="J280" s="293"/>
      <c r="K280" s="293"/>
      <c r="L280" s="294"/>
      <c r="M280" s="262"/>
      <c r="N280" s="253"/>
      <c r="O280" s="246"/>
      <c r="P280" s="246"/>
      <c r="Q280" s="246"/>
      <c r="R280" s="98"/>
      <c r="S280" s="98"/>
      <c r="T280" s="98"/>
      <c r="U280" s="98"/>
    </row>
    <row r="281" spans="1:21" s="273" customFormat="1" ht="13.15" customHeight="1" x14ac:dyDescent="0.2">
      <c r="A281" s="289"/>
      <c r="B281" s="290"/>
      <c r="C281" s="291"/>
      <c r="D281" s="292"/>
      <c r="E281" s="292"/>
      <c r="F281" s="292"/>
      <c r="G281" s="292"/>
      <c r="H281" s="292"/>
      <c r="I281" s="293"/>
      <c r="J281" s="293"/>
      <c r="K281" s="293"/>
      <c r="L281" s="294"/>
      <c r="M281" s="262"/>
      <c r="N281" s="253"/>
      <c r="O281" s="246"/>
      <c r="P281" s="246"/>
      <c r="Q281" s="246"/>
      <c r="R281" s="98"/>
      <c r="S281" s="98"/>
      <c r="T281" s="98"/>
      <c r="U281" s="98"/>
    </row>
    <row r="282" spans="1:21" s="273" customFormat="1" ht="13.15" customHeight="1" x14ac:dyDescent="0.2">
      <c r="A282" s="289"/>
      <c r="B282" s="290"/>
      <c r="C282" s="291"/>
      <c r="D282" s="292"/>
      <c r="E282" s="292"/>
      <c r="F282" s="292"/>
      <c r="G282" s="292"/>
      <c r="H282" s="292"/>
      <c r="I282" s="293"/>
      <c r="J282" s="293"/>
      <c r="K282" s="293"/>
      <c r="L282" s="294"/>
      <c r="M282" s="262"/>
      <c r="N282" s="253"/>
      <c r="O282" s="246"/>
      <c r="P282" s="246"/>
      <c r="Q282" s="246"/>
      <c r="R282" s="98"/>
      <c r="S282" s="98"/>
      <c r="T282" s="98"/>
      <c r="U282" s="98"/>
    </row>
    <row r="283" spans="1:21" s="273" customFormat="1" ht="13.15" customHeight="1" x14ac:dyDescent="0.2">
      <c r="A283" s="289"/>
      <c r="B283" s="290"/>
      <c r="C283" s="291"/>
      <c r="D283" s="292"/>
      <c r="E283" s="292"/>
      <c r="F283" s="292"/>
      <c r="G283" s="292"/>
      <c r="H283" s="292"/>
      <c r="I283" s="293"/>
      <c r="J283" s="293"/>
      <c r="K283" s="293"/>
      <c r="L283" s="294"/>
      <c r="M283" s="262"/>
      <c r="N283" s="253"/>
      <c r="O283" s="246"/>
      <c r="P283" s="246"/>
      <c r="Q283" s="246"/>
      <c r="R283" s="98"/>
      <c r="S283" s="98"/>
      <c r="T283" s="98"/>
      <c r="U283" s="98"/>
    </row>
    <row r="284" spans="1:21" s="273" customFormat="1" ht="13.15" customHeight="1" x14ac:dyDescent="0.2">
      <c r="A284" s="289"/>
      <c r="B284" s="290"/>
      <c r="C284" s="291"/>
      <c r="D284" s="292"/>
      <c r="E284" s="292"/>
      <c r="F284" s="292"/>
      <c r="G284" s="292"/>
      <c r="H284" s="292"/>
      <c r="I284" s="293"/>
      <c r="J284" s="293"/>
      <c r="K284" s="293"/>
      <c r="L284" s="294"/>
      <c r="M284" s="262"/>
      <c r="N284" s="253"/>
      <c r="O284" s="246"/>
      <c r="P284" s="246"/>
      <c r="Q284" s="246"/>
      <c r="R284" s="98"/>
      <c r="S284" s="98"/>
      <c r="T284" s="98"/>
      <c r="U284" s="98"/>
    </row>
    <row r="285" spans="1:21" s="273" customFormat="1" ht="13.15" customHeight="1" x14ac:dyDescent="0.2">
      <c r="A285" s="289"/>
      <c r="B285" s="290"/>
      <c r="C285" s="291"/>
      <c r="D285" s="292"/>
      <c r="E285" s="292"/>
      <c r="F285" s="292"/>
      <c r="G285" s="292"/>
      <c r="H285" s="292"/>
      <c r="I285" s="293"/>
      <c r="J285" s="293"/>
      <c r="K285" s="293"/>
      <c r="L285" s="294"/>
      <c r="M285" s="262"/>
      <c r="N285" s="253"/>
      <c r="O285" s="246"/>
      <c r="P285" s="246"/>
      <c r="Q285" s="246"/>
      <c r="R285" s="98"/>
      <c r="S285" s="98"/>
      <c r="T285" s="98"/>
      <c r="U285" s="98"/>
    </row>
    <row r="286" spans="1:21" s="273" customFormat="1" ht="13.15" customHeight="1" x14ac:dyDescent="0.2">
      <c r="A286" s="289"/>
      <c r="B286" s="290"/>
      <c r="C286" s="291"/>
      <c r="D286" s="292"/>
      <c r="E286" s="292"/>
      <c r="F286" s="292"/>
      <c r="G286" s="292"/>
      <c r="H286" s="292"/>
      <c r="I286" s="293"/>
      <c r="J286" s="293"/>
      <c r="K286" s="293"/>
      <c r="L286" s="294"/>
      <c r="M286" s="262"/>
      <c r="N286" s="253"/>
      <c r="O286" s="246"/>
      <c r="P286" s="246"/>
      <c r="Q286" s="246"/>
      <c r="R286" s="98"/>
      <c r="S286" s="98"/>
      <c r="T286" s="98"/>
      <c r="U286" s="98"/>
    </row>
    <row r="287" spans="1:21" s="273" customFormat="1" ht="13.15" customHeight="1" x14ac:dyDescent="0.2">
      <c r="A287" s="289"/>
      <c r="B287" s="290"/>
      <c r="C287" s="291"/>
      <c r="D287" s="292"/>
      <c r="E287" s="292"/>
      <c r="F287" s="292"/>
      <c r="G287" s="292"/>
      <c r="H287" s="292"/>
      <c r="I287" s="293"/>
      <c r="J287" s="293"/>
      <c r="K287" s="293"/>
      <c r="L287" s="294"/>
      <c r="M287" s="262"/>
      <c r="N287" s="253"/>
      <c r="O287" s="246"/>
      <c r="P287" s="246"/>
      <c r="Q287" s="246"/>
      <c r="R287" s="98"/>
      <c r="S287" s="98"/>
      <c r="T287" s="98"/>
      <c r="U287" s="98"/>
    </row>
    <row r="288" spans="1:21" s="273" customFormat="1" ht="13.15" customHeight="1" x14ac:dyDescent="0.2">
      <c r="A288" s="289"/>
      <c r="B288" s="290"/>
      <c r="C288" s="291"/>
      <c r="D288" s="292"/>
      <c r="E288" s="292"/>
      <c r="F288" s="292"/>
      <c r="G288" s="292"/>
      <c r="H288" s="292"/>
      <c r="I288" s="293"/>
      <c r="J288" s="293"/>
      <c r="K288" s="293"/>
      <c r="L288" s="294"/>
      <c r="M288" s="262"/>
      <c r="N288" s="253"/>
      <c r="O288" s="246"/>
      <c r="P288" s="246"/>
      <c r="Q288" s="246"/>
      <c r="R288" s="98"/>
      <c r="S288" s="98"/>
      <c r="T288" s="98"/>
      <c r="U288" s="98"/>
    </row>
    <row r="289" spans="1:21" s="273" customFormat="1" ht="13.15" customHeight="1" x14ac:dyDescent="0.2">
      <c r="A289" s="289"/>
      <c r="B289" s="290"/>
      <c r="C289" s="291"/>
      <c r="D289" s="292"/>
      <c r="E289" s="292"/>
      <c r="F289" s="292"/>
      <c r="G289" s="292"/>
      <c r="H289" s="292"/>
      <c r="I289" s="293"/>
      <c r="J289" s="293"/>
      <c r="K289" s="293"/>
      <c r="L289" s="294"/>
      <c r="M289" s="262"/>
      <c r="N289" s="253"/>
      <c r="O289" s="246"/>
      <c r="P289" s="246"/>
      <c r="Q289" s="246"/>
      <c r="R289" s="98"/>
      <c r="S289" s="98"/>
      <c r="T289" s="98"/>
      <c r="U289" s="98"/>
    </row>
    <row r="290" spans="1:21" s="273" customFormat="1" ht="13.15" customHeight="1" x14ac:dyDescent="0.2">
      <c r="A290" s="289"/>
      <c r="B290" s="290"/>
      <c r="C290" s="291"/>
      <c r="D290" s="292"/>
      <c r="E290" s="292"/>
      <c r="F290" s="292"/>
      <c r="G290" s="292"/>
      <c r="H290" s="292"/>
      <c r="I290" s="293"/>
      <c r="J290" s="293"/>
      <c r="K290" s="293"/>
      <c r="L290" s="294"/>
      <c r="M290" s="262"/>
      <c r="N290" s="253"/>
      <c r="O290" s="246"/>
      <c r="P290" s="246"/>
      <c r="Q290" s="246"/>
      <c r="R290" s="98"/>
      <c r="S290" s="98"/>
      <c r="T290" s="98"/>
      <c r="U290" s="98"/>
    </row>
    <row r="291" spans="1:21" s="273" customFormat="1" ht="13.15" customHeight="1" x14ac:dyDescent="0.2">
      <c r="A291" s="289"/>
      <c r="B291" s="290"/>
      <c r="C291" s="291"/>
      <c r="D291" s="292"/>
      <c r="E291" s="292"/>
      <c r="F291" s="292"/>
      <c r="G291" s="292"/>
      <c r="H291" s="292"/>
      <c r="I291" s="293"/>
      <c r="J291" s="293"/>
      <c r="K291" s="293"/>
      <c r="L291" s="294"/>
      <c r="M291" s="262"/>
      <c r="N291" s="253"/>
      <c r="O291" s="246"/>
      <c r="P291" s="246"/>
      <c r="Q291" s="246"/>
      <c r="R291" s="98"/>
      <c r="S291" s="98"/>
      <c r="T291" s="98"/>
      <c r="U291" s="98"/>
    </row>
    <row r="292" spans="1:21" s="273" customFormat="1" ht="13.15" customHeight="1" x14ac:dyDescent="0.2">
      <c r="A292" s="289"/>
      <c r="B292" s="290"/>
      <c r="C292" s="291"/>
      <c r="D292" s="292"/>
      <c r="E292" s="292"/>
      <c r="F292" s="292"/>
      <c r="G292" s="292"/>
      <c r="H292" s="292"/>
      <c r="I292" s="293"/>
      <c r="J292" s="293"/>
      <c r="K292" s="293"/>
      <c r="L292" s="294"/>
      <c r="M292" s="262"/>
      <c r="N292" s="253"/>
      <c r="O292" s="246"/>
      <c r="P292" s="246"/>
      <c r="Q292" s="246"/>
      <c r="R292" s="98"/>
      <c r="S292" s="98"/>
      <c r="T292" s="98"/>
      <c r="U292" s="98"/>
    </row>
    <row r="293" spans="1:21" s="273" customFormat="1" ht="13.15" customHeight="1" x14ac:dyDescent="0.2">
      <c r="A293" s="289"/>
      <c r="B293" s="290"/>
      <c r="C293" s="291"/>
      <c r="D293" s="292"/>
      <c r="E293" s="292"/>
      <c r="F293" s="292"/>
      <c r="G293" s="292"/>
      <c r="H293" s="292"/>
      <c r="I293" s="293"/>
      <c r="J293" s="293"/>
      <c r="K293" s="293"/>
      <c r="L293" s="294"/>
      <c r="M293" s="262"/>
      <c r="N293" s="253"/>
      <c r="O293" s="246"/>
      <c r="P293" s="246"/>
      <c r="Q293" s="246"/>
      <c r="R293" s="98"/>
      <c r="S293" s="98"/>
      <c r="T293" s="98"/>
      <c r="U293" s="98"/>
    </row>
    <row r="294" spans="1:21" s="273" customFormat="1" ht="13.15" customHeight="1" x14ac:dyDescent="0.2">
      <c r="A294" s="289"/>
      <c r="B294" s="290"/>
      <c r="C294" s="291"/>
      <c r="D294" s="292"/>
      <c r="E294" s="292"/>
      <c r="F294" s="292"/>
      <c r="G294" s="292"/>
      <c r="H294" s="292"/>
      <c r="I294" s="293"/>
      <c r="J294" s="293"/>
      <c r="K294" s="293"/>
      <c r="L294" s="294"/>
      <c r="M294" s="262"/>
      <c r="N294" s="253"/>
      <c r="O294" s="246"/>
      <c r="P294" s="246"/>
      <c r="Q294" s="246"/>
      <c r="R294" s="98"/>
      <c r="S294" s="98"/>
      <c r="T294" s="98"/>
      <c r="U294" s="98"/>
    </row>
    <row r="295" spans="1:21" s="273" customFormat="1" ht="13.15" customHeight="1" x14ac:dyDescent="0.2">
      <c r="A295" s="289"/>
      <c r="B295" s="290"/>
      <c r="C295" s="291"/>
      <c r="D295" s="292"/>
      <c r="E295" s="292"/>
      <c r="F295" s="292"/>
      <c r="G295" s="292"/>
      <c r="H295" s="292"/>
      <c r="I295" s="293"/>
      <c r="J295" s="293"/>
      <c r="K295" s="293"/>
      <c r="L295" s="294"/>
      <c r="M295" s="262"/>
      <c r="N295" s="253"/>
      <c r="O295" s="246"/>
      <c r="P295" s="246"/>
      <c r="Q295" s="246"/>
      <c r="R295" s="98"/>
      <c r="S295" s="98"/>
      <c r="T295" s="98"/>
      <c r="U295" s="98"/>
    </row>
    <row r="296" spans="1:21" s="273" customFormat="1" ht="13.15" customHeight="1" x14ac:dyDescent="0.2">
      <c r="A296" s="289"/>
      <c r="B296" s="290"/>
      <c r="C296" s="291"/>
      <c r="D296" s="292"/>
      <c r="E296" s="292"/>
      <c r="F296" s="292"/>
      <c r="G296" s="292"/>
      <c r="H296" s="292"/>
      <c r="I296" s="293"/>
      <c r="J296" s="293"/>
      <c r="K296" s="293"/>
      <c r="L296" s="294"/>
      <c r="M296" s="262"/>
      <c r="N296" s="253"/>
      <c r="O296" s="246"/>
      <c r="P296" s="246"/>
      <c r="Q296" s="246"/>
      <c r="R296" s="98"/>
      <c r="S296" s="98"/>
      <c r="T296" s="98"/>
      <c r="U296" s="98"/>
    </row>
    <row r="297" spans="1:21" x14ac:dyDescent="0.2">
      <c r="M297" s="262"/>
    </row>
    <row r="298" spans="1:21" x14ac:dyDescent="0.2">
      <c r="M298" s="262"/>
    </row>
    <row r="299" spans="1:21" x14ac:dyDescent="0.2">
      <c r="M299" s="262"/>
    </row>
    <row r="300" spans="1:21" x14ac:dyDescent="0.2">
      <c r="M300" s="262"/>
    </row>
    <row r="301" spans="1:21" x14ac:dyDescent="0.2">
      <c r="M301" s="262"/>
    </row>
    <row r="302" spans="1:21" x14ac:dyDescent="0.2">
      <c r="M302" s="262"/>
    </row>
    <row r="303" spans="1:21" x14ac:dyDescent="0.2">
      <c r="M303" s="262"/>
    </row>
    <row r="304" spans="1:21" x14ac:dyDescent="0.2">
      <c r="M304" s="262"/>
    </row>
    <row r="305" spans="13:13" s="253" customFormat="1" x14ac:dyDescent="0.2">
      <c r="M305" s="262"/>
    </row>
    <row r="306" spans="13:13" s="253" customFormat="1" x14ac:dyDescent="0.2">
      <c r="M306" s="262"/>
    </row>
    <row r="307" spans="13:13" s="253" customFormat="1" x14ac:dyDescent="0.2">
      <c r="M307" s="262"/>
    </row>
    <row r="308" spans="13:13" s="253" customFormat="1" x14ac:dyDescent="0.2">
      <c r="M308" s="262"/>
    </row>
    <row r="309" spans="13:13" s="253" customFormat="1" x14ac:dyDescent="0.2">
      <c r="M309" s="262"/>
    </row>
    <row r="310" spans="13:13" s="253" customFormat="1" x14ac:dyDescent="0.2">
      <c r="M310" s="262"/>
    </row>
    <row r="311" spans="13:13" s="253" customFormat="1" x14ac:dyDescent="0.2">
      <c r="M311" s="262"/>
    </row>
    <row r="312" spans="13:13" s="253" customFormat="1" x14ac:dyDescent="0.2">
      <c r="M312" s="262"/>
    </row>
    <row r="313" spans="13:13" s="253" customFormat="1" x14ac:dyDescent="0.2">
      <c r="M313" s="262"/>
    </row>
    <row r="314" spans="13:13" s="253" customFormat="1" x14ac:dyDescent="0.2">
      <c r="M314" s="262"/>
    </row>
    <row r="315" spans="13:13" s="253" customFormat="1" x14ac:dyDescent="0.2">
      <c r="M315" s="262"/>
    </row>
    <row r="316" spans="13:13" s="253" customFormat="1" x14ac:dyDescent="0.2">
      <c r="M316" s="262"/>
    </row>
    <row r="317" spans="13:13" s="253" customFormat="1" x14ac:dyDescent="0.2">
      <c r="M317" s="262"/>
    </row>
    <row r="318" spans="13:13" s="253" customFormat="1" x14ac:dyDescent="0.2">
      <c r="M318" s="262"/>
    </row>
    <row r="319" spans="13:13" s="253" customFormat="1" x14ac:dyDescent="0.2">
      <c r="M319" s="262"/>
    </row>
    <row r="320" spans="13:13" s="253" customFormat="1" x14ac:dyDescent="0.2">
      <c r="M320" s="262"/>
    </row>
    <row r="321" spans="13:13" s="253" customFormat="1" x14ac:dyDescent="0.2">
      <c r="M321" s="262"/>
    </row>
    <row r="322" spans="13:13" s="253" customFormat="1" x14ac:dyDescent="0.2">
      <c r="M322" s="262"/>
    </row>
    <row r="323" spans="13:13" s="253" customFormat="1" x14ac:dyDescent="0.2">
      <c r="M323" s="262"/>
    </row>
    <row r="324" spans="13:13" s="253" customFormat="1" x14ac:dyDescent="0.2">
      <c r="M324" s="262"/>
    </row>
    <row r="325" spans="13:13" s="253" customFormat="1" x14ac:dyDescent="0.2">
      <c r="M325" s="262"/>
    </row>
    <row r="326" spans="13:13" s="253" customFormat="1" x14ac:dyDescent="0.2">
      <c r="M326" s="262"/>
    </row>
    <row r="327" spans="13:13" s="253" customFormat="1" x14ac:dyDescent="0.2">
      <c r="M327" s="262"/>
    </row>
    <row r="328" spans="13:13" s="253" customFormat="1" x14ac:dyDescent="0.2">
      <c r="M328" s="262"/>
    </row>
    <row r="329" spans="13:13" s="253" customFormat="1" x14ac:dyDescent="0.2">
      <c r="M329" s="262"/>
    </row>
    <row r="330" spans="13:13" s="253" customFormat="1" x14ac:dyDescent="0.2">
      <c r="M330" s="262"/>
    </row>
    <row r="331" spans="13:13" s="253" customFormat="1" x14ac:dyDescent="0.2">
      <c r="M331" s="262"/>
    </row>
    <row r="332" spans="13:13" s="253" customFormat="1" x14ac:dyDescent="0.2">
      <c r="M332" s="262"/>
    </row>
    <row r="333" spans="13:13" s="253" customFormat="1" x14ac:dyDescent="0.2">
      <c r="M333" s="262"/>
    </row>
    <row r="334" spans="13:13" s="253" customFormat="1" x14ac:dyDescent="0.2">
      <c r="M334" s="262"/>
    </row>
    <row r="335" spans="13:13" s="253" customFormat="1" x14ac:dyDescent="0.2">
      <c r="M335" s="262"/>
    </row>
    <row r="336" spans="13:13" s="253" customFormat="1" x14ac:dyDescent="0.2">
      <c r="M336" s="262"/>
    </row>
    <row r="337" spans="13:13" s="253" customFormat="1" x14ac:dyDescent="0.2">
      <c r="M337" s="262"/>
    </row>
    <row r="338" spans="13:13" s="253" customFormat="1" x14ac:dyDescent="0.2">
      <c r="M338" s="262"/>
    </row>
    <row r="339" spans="13:13" s="253" customFormat="1" x14ac:dyDescent="0.2">
      <c r="M339" s="262"/>
    </row>
    <row r="340" spans="13:13" s="253" customFormat="1" x14ac:dyDescent="0.2">
      <c r="M340" s="262"/>
    </row>
    <row r="341" spans="13:13" s="253" customFormat="1" x14ac:dyDescent="0.2">
      <c r="M341" s="262"/>
    </row>
    <row r="342" spans="13:13" s="253" customFormat="1" x14ac:dyDescent="0.2">
      <c r="M342" s="262"/>
    </row>
    <row r="343" spans="13:13" s="253" customFormat="1" x14ac:dyDescent="0.2">
      <c r="M343" s="262"/>
    </row>
    <row r="344" spans="13:13" s="253" customFormat="1" x14ac:dyDescent="0.2">
      <c r="M344" s="262"/>
    </row>
    <row r="345" spans="13:13" s="253" customFormat="1" x14ac:dyDescent="0.2">
      <c r="M345" s="262"/>
    </row>
    <row r="346" spans="13:13" s="253" customFormat="1" x14ac:dyDescent="0.2">
      <c r="M346" s="262"/>
    </row>
    <row r="347" spans="13:13" s="253" customFormat="1" x14ac:dyDescent="0.2">
      <c r="M347" s="262"/>
    </row>
    <row r="348" spans="13:13" s="253" customFormat="1" x14ac:dyDescent="0.2">
      <c r="M348" s="262"/>
    </row>
    <row r="349" spans="13:13" s="253" customFormat="1" x14ac:dyDescent="0.2">
      <c r="M349" s="262"/>
    </row>
    <row r="350" spans="13:13" s="253" customFormat="1" x14ac:dyDescent="0.2">
      <c r="M350" s="262"/>
    </row>
    <row r="351" spans="13:13" s="253" customFormat="1" x14ac:dyDescent="0.2">
      <c r="M351" s="262"/>
    </row>
    <row r="352" spans="13:13" s="253" customFormat="1" x14ac:dyDescent="0.2">
      <c r="M352" s="262"/>
    </row>
    <row r="353" spans="13:13" s="253" customFormat="1" x14ac:dyDescent="0.2">
      <c r="M353" s="262"/>
    </row>
    <row r="354" spans="13:13" s="253" customFormat="1" x14ac:dyDescent="0.2">
      <c r="M354" s="262"/>
    </row>
    <row r="355" spans="13:13" s="253" customFormat="1" x14ac:dyDescent="0.2">
      <c r="M355" s="262"/>
    </row>
    <row r="356" spans="13:13" s="253" customFormat="1" x14ac:dyDescent="0.2">
      <c r="M356" s="262"/>
    </row>
    <row r="357" spans="13:13" s="253" customFormat="1" x14ac:dyDescent="0.2">
      <c r="M357" s="262"/>
    </row>
    <row r="358" spans="13:13" s="253" customFormat="1" x14ac:dyDescent="0.2">
      <c r="M358" s="262"/>
    </row>
    <row r="359" spans="13:13" s="253" customFormat="1" x14ac:dyDescent="0.2">
      <c r="M359" s="262"/>
    </row>
    <row r="360" spans="13:13" s="253" customFormat="1" x14ac:dyDescent="0.2">
      <c r="M360" s="262"/>
    </row>
    <row r="361" spans="13:13" s="253" customFormat="1" x14ac:dyDescent="0.2">
      <c r="M361" s="262"/>
    </row>
    <row r="362" spans="13:13" s="253" customFormat="1" x14ac:dyDescent="0.2">
      <c r="M362" s="262"/>
    </row>
    <row r="363" spans="13:13" s="253" customFormat="1" x14ac:dyDescent="0.2">
      <c r="M363" s="262"/>
    </row>
    <row r="364" spans="13:13" s="253" customFormat="1" x14ac:dyDescent="0.2">
      <c r="M364" s="262"/>
    </row>
    <row r="365" spans="13:13" s="253" customFormat="1" x14ac:dyDescent="0.2">
      <c r="M365" s="262"/>
    </row>
    <row r="366" spans="13:13" s="253" customFormat="1" x14ac:dyDescent="0.2">
      <c r="M366" s="262"/>
    </row>
    <row r="367" spans="13:13" s="253" customFormat="1" x14ac:dyDescent="0.2">
      <c r="M367" s="262"/>
    </row>
    <row r="368" spans="13:13" s="253" customFormat="1" x14ac:dyDescent="0.2">
      <c r="M368" s="262"/>
    </row>
    <row r="369" spans="13:13" s="253" customFormat="1" x14ac:dyDescent="0.2">
      <c r="M369" s="262"/>
    </row>
    <row r="370" spans="13:13" s="253" customFormat="1" x14ac:dyDescent="0.2">
      <c r="M370" s="262"/>
    </row>
    <row r="371" spans="13:13" s="253" customFormat="1" x14ac:dyDescent="0.2">
      <c r="M371" s="262"/>
    </row>
    <row r="372" spans="13:13" s="253" customFormat="1" x14ac:dyDescent="0.2">
      <c r="M372" s="262"/>
    </row>
    <row r="373" spans="13:13" s="253" customFormat="1" x14ac:dyDescent="0.2">
      <c r="M373" s="262"/>
    </row>
    <row r="374" spans="13:13" s="253" customFormat="1" x14ac:dyDescent="0.2">
      <c r="M374" s="262"/>
    </row>
    <row r="375" spans="13:13" s="253" customFormat="1" x14ac:dyDescent="0.2">
      <c r="M375" s="262"/>
    </row>
    <row r="376" spans="13:13" s="253" customFormat="1" x14ac:dyDescent="0.2">
      <c r="M376" s="262"/>
    </row>
    <row r="377" spans="13:13" s="253" customFormat="1" x14ac:dyDescent="0.2">
      <c r="M377" s="262"/>
    </row>
    <row r="378" spans="13:13" s="253" customFormat="1" x14ac:dyDescent="0.2">
      <c r="M378" s="262"/>
    </row>
    <row r="379" spans="13:13" s="253" customFormat="1" x14ac:dyDescent="0.2">
      <c r="M379" s="262"/>
    </row>
    <row r="380" spans="13:13" s="253" customFormat="1" x14ac:dyDescent="0.2">
      <c r="M380" s="262"/>
    </row>
    <row r="381" spans="13:13" s="253" customFormat="1" x14ac:dyDescent="0.2">
      <c r="M381" s="262"/>
    </row>
    <row r="382" spans="13:13" s="253" customFormat="1" x14ac:dyDescent="0.2">
      <c r="M382" s="262"/>
    </row>
    <row r="383" spans="13:13" s="253" customFormat="1" x14ac:dyDescent="0.2">
      <c r="M383" s="262"/>
    </row>
    <row r="384" spans="13:13" s="253" customFormat="1" x14ac:dyDescent="0.2">
      <c r="M384" s="262"/>
    </row>
    <row r="385" spans="13:13" s="253" customFormat="1" x14ac:dyDescent="0.2">
      <c r="M385" s="262"/>
    </row>
    <row r="386" spans="13:13" s="253" customFormat="1" x14ac:dyDescent="0.2">
      <c r="M386" s="262"/>
    </row>
    <row r="387" spans="13:13" s="253" customFormat="1" x14ac:dyDescent="0.2">
      <c r="M387" s="262"/>
    </row>
    <row r="388" spans="13:13" s="253" customFormat="1" x14ac:dyDescent="0.2">
      <c r="M388" s="262"/>
    </row>
    <row r="389" spans="13:13" s="253" customFormat="1" x14ac:dyDescent="0.2">
      <c r="M389" s="262"/>
    </row>
    <row r="390" spans="13:13" s="253" customFormat="1" x14ac:dyDescent="0.2">
      <c r="M390" s="262"/>
    </row>
    <row r="391" spans="13:13" s="253" customFormat="1" x14ac:dyDescent="0.2">
      <c r="M391" s="262"/>
    </row>
    <row r="392" spans="13:13" s="253" customFormat="1" x14ac:dyDescent="0.2">
      <c r="M392" s="262"/>
    </row>
    <row r="393" spans="13:13" s="253" customFormat="1" x14ac:dyDescent="0.2">
      <c r="M393" s="262"/>
    </row>
    <row r="394" spans="13:13" s="253" customFormat="1" x14ac:dyDescent="0.2">
      <c r="M394" s="262"/>
    </row>
    <row r="395" spans="13:13" s="253" customFormat="1" x14ac:dyDescent="0.2">
      <c r="M395" s="262"/>
    </row>
    <row r="396" spans="13:13" s="253" customFormat="1" x14ac:dyDescent="0.2">
      <c r="M396" s="262"/>
    </row>
    <row r="397" spans="13:13" s="253" customFormat="1" x14ac:dyDescent="0.2">
      <c r="M397" s="262"/>
    </row>
    <row r="398" spans="13:13" s="253" customFormat="1" x14ac:dyDescent="0.2">
      <c r="M398" s="262"/>
    </row>
    <row r="399" spans="13:13" s="253" customFormat="1" x14ac:dyDescent="0.2">
      <c r="M399" s="262"/>
    </row>
    <row r="400" spans="13:13" s="253" customFormat="1" x14ac:dyDescent="0.2">
      <c r="M400" s="262"/>
    </row>
    <row r="401" spans="13:13" s="253" customFormat="1" x14ac:dyDescent="0.2">
      <c r="M401" s="262"/>
    </row>
    <row r="402" spans="13:13" s="253" customFormat="1" x14ac:dyDescent="0.2">
      <c r="M402" s="262"/>
    </row>
    <row r="403" spans="13:13" s="253" customFormat="1" x14ac:dyDescent="0.2">
      <c r="M403" s="262"/>
    </row>
    <row r="404" spans="13:13" s="253" customFormat="1" x14ac:dyDescent="0.2">
      <c r="M404" s="262"/>
    </row>
    <row r="405" spans="13:13" s="253" customFormat="1" x14ac:dyDescent="0.2">
      <c r="M405" s="262"/>
    </row>
    <row r="406" spans="13:13" s="253" customFormat="1" x14ac:dyDescent="0.2">
      <c r="M406" s="262"/>
    </row>
    <row r="407" spans="13:13" s="253" customFormat="1" x14ac:dyDescent="0.2">
      <c r="M407" s="262"/>
    </row>
    <row r="408" spans="13:13" s="253" customFormat="1" x14ac:dyDescent="0.2">
      <c r="M408" s="262"/>
    </row>
    <row r="409" spans="13:13" s="253" customFormat="1" x14ac:dyDescent="0.2">
      <c r="M409" s="262"/>
    </row>
    <row r="410" spans="13:13" s="253" customFormat="1" x14ac:dyDescent="0.2">
      <c r="M410" s="262"/>
    </row>
    <row r="411" spans="13:13" s="253" customFormat="1" x14ac:dyDescent="0.2">
      <c r="M411" s="262"/>
    </row>
    <row r="412" spans="13:13" s="253" customFormat="1" x14ac:dyDescent="0.2">
      <c r="M412" s="262"/>
    </row>
    <row r="413" spans="13:13" s="253" customFormat="1" x14ac:dyDescent="0.2">
      <c r="M413" s="262"/>
    </row>
    <row r="414" spans="13:13" s="253" customFormat="1" x14ac:dyDescent="0.2">
      <c r="M414" s="262"/>
    </row>
    <row r="415" spans="13:13" s="253" customFormat="1" x14ac:dyDescent="0.2">
      <c r="M415" s="262"/>
    </row>
    <row r="416" spans="13:13" s="253" customFormat="1" x14ac:dyDescent="0.2">
      <c r="M416" s="262"/>
    </row>
    <row r="417" spans="13:13" s="253" customFormat="1" x14ac:dyDescent="0.2">
      <c r="M417" s="262"/>
    </row>
    <row r="418" spans="13:13" s="253" customFormat="1" x14ac:dyDescent="0.2">
      <c r="M418" s="262"/>
    </row>
    <row r="419" spans="13:13" s="253" customFormat="1" x14ac:dyDescent="0.2">
      <c r="M419" s="262"/>
    </row>
    <row r="420" spans="13:13" s="253" customFormat="1" x14ac:dyDescent="0.2">
      <c r="M420" s="262"/>
    </row>
    <row r="421" spans="13:13" s="253" customFormat="1" x14ac:dyDescent="0.2">
      <c r="M421" s="262"/>
    </row>
    <row r="422" spans="13:13" s="253" customFormat="1" x14ac:dyDescent="0.2">
      <c r="M422" s="262"/>
    </row>
    <row r="423" spans="13:13" s="253" customFormat="1" x14ac:dyDescent="0.2">
      <c r="M423" s="262"/>
    </row>
    <row r="424" spans="13:13" s="253" customFormat="1" x14ac:dyDescent="0.2">
      <c r="M424" s="262"/>
    </row>
    <row r="425" spans="13:13" s="253" customFormat="1" x14ac:dyDescent="0.2">
      <c r="M425" s="262"/>
    </row>
    <row r="426" spans="13:13" s="253" customFormat="1" x14ac:dyDescent="0.2">
      <c r="M426" s="262"/>
    </row>
    <row r="427" spans="13:13" s="253" customFormat="1" x14ac:dyDescent="0.2">
      <c r="M427" s="262"/>
    </row>
    <row r="428" spans="13:13" s="253" customFormat="1" x14ac:dyDescent="0.2">
      <c r="M428" s="262"/>
    </row>
    <row r="429" spans="13:13" s="253" customFormat="1" x14ac:dyDescent="0.2">
      <c r="M429" s="262"/>
    </row>
    <row r="430" spans="13:13" s="253" customFormat="1" x14ac:dyDescent="0.2">
      <c r="M430" s="262"/>
    </row>
    <row r="431" spans="13:13" s="253" customFormat="1" x14ac:dyDescent="0.2">
      <c r="M431" s="262"/>
    </row>
    <row r="432" spans="13:13" s="253" customFormat="1" x14ac:dyDescent="0.2">
      <c r="M432" s="262"/>
    </row>
    <row r="433" spans="13:13" s="253" customFormat="1" x14ac:dyDescent="0.2">
      <c r="M433" s="262"/>
    </row>
    <row r="434" spans="13:13" s="253" customFormat="1" x14ac:dyDescent="0.2">
      <c r="M434" s="262"/>
    </row>
    <row r="435" spans="13:13" s="253" customFormat="1" x14ac:dyDescent="0.2">
      <c r="M435" s="262"/>
    </row>
    <row r="436" spans="13:13" s="253" customFormat="1" x14ac:dyDescent="0.2">
      <c r="M436" s="262"/>
    </row>
    <row r="437" spans="13:13" s="253" customFormat="1" x14ac:dyDescent="0.2">
      <c r="M437" s="262"/>
    </row>
    <row r="438" spans="13:13" s="253" customFormat="1" x14ac:dyDescent="0.2">
      <c r="M438" s="262"/>
    </row>
    <row r="439" spans="13:13" s="253" customFormat="1" x14ac:dyDescent="0.2">
      <c r="M439" s="262"/>
    </row>
    <row r="440" spans="13:13" s="253" customFormat="1" x14ac:dyDescent="0.2">
      <c r="M440" s="262"/>
    </row>
    <row r="441" spans="13:13" s="253" customFormat="1" x14ac:dyDescent="0.2">
      <c r="M441" s="262"/>
    </row>
    <row r="442" spans="13:13" s="253" customFormat="1" x14ac:dyDescent="0.2">
      <c r="M442" s="262"/>
    </row>
    <row r="443" spans="13:13" s="253" customFormat="1" x14ac:dyDescent="0.2">
      <c r="M443" s="262"/>
    </row>
    <row r="444" spans="13:13" s="253" customFormat="1" x14ac:dyDescent="0.2">
      <c r="M444" s="262"/>
    </row>
    <row r="445" spans="13:13" s="253" customFormat="1" x14ac:dyDescent="0.2">
      <c r="M445" s="262"/>
    </row>
    <row r="446" spans="13:13" s="253" customFormat="1" x14ac:dyDescent="0.2">
      <c r="M446" s="262"/>
    </row>
    <row r="447" spans="13:13" s="253" customFormat="1" x14ac:dyDescent="0.2">
      <c r="M447" s="262"/>
    </row>
    <row r="448" spans="13:13" s="253" customFormat="1" x14ac:dyDescent="0.2">
      <c r="M448" s="262"/>
    </row>
    <row r="449" spans="13:13" s="253" customFormat="1" x14ac:dyDescent="0.2">
      <c r="M449" s="262"/>
    </row>
    <row r="450" spans="13:13" s="253" customFormat="1" x14ac:dyDescent="0.2">
      <c r="M450" s="262"/>
    </row>
    <row r="451" spans="13:13" s="253" customFormat="1" x14ac:dyDescent="0.2">
      <c r="M451" s="262"/>
    </row>
    <row r="452" spans="13:13" s="253" customFormat="1" x14ac:dyDescent="0.2">
      <c r="M452" s="262"/>
    </row>
    <row r="453" spans="13:13" s="253" customFormat="1" x14ac:dyDescent="0.2">
      <c r="M453" s="262"/>
    </row>
    <row r="454" spans="13:13" s="253" customFormat="1" x14ac:dyDescent="0.2">
      <c r="M454" s="262"/>
    </row>
    <row r="455" spans="13:13" s="253" customFormat="1" x14ac:dyDescent="0.2">
      <c r="M455" s="262"/>
    </row>
    <row r="456" spans="13:13" s="253" customFormat="1" x14ac:dyDescent="0.2">
      <c r="M456" s="262"/>
    </row>
    <row r="457" spans="13:13" s="253" customFormat="1" x14ac:dyDescent="0.2">
      <c r="M457" s="262"/>
    </row>
    <row r="458" spans="13:13" s="253" customFormat="1" x14ac:dyDescent="0.2">
      <c r="M458" s="262"/>
    </row>
    <row r="459" spans="13:13" s="253" customFormat="1" x14ac:dyDescent="0.2">
      <c r="M459" s="262"/>
    </row>
    <row r="460" spans="13:13" s="253" customFormat="1" x14ac:dyDescent="0.2">
      <c r="M460" s="262"/>
    </row>
    <row r="461" spans="13:13" s="253" customFormat="1" x14ac:dyDescent="0.2">
      <c r="M461" s="262"/>
    </row>
    <row r="462" spans="13:13" s="253" customFormat="1" x14ac:dyDescent="0.2">
      <c r="M462" s="262"/>
    </row>
    <row r="463" spans="13:13" s="253" customFormat="1" x14ac:dyDescent="0.2">
      <c r="M463" s="262"/>
    </row>
    <row r="464" spans="13:13" s="253" customFormat="1" x14ac:dyDescent="0.2">
      <c r="M464" s="262"/>
    </row>
    <row r="465" spans="13:13" s="253" customFormat="1" x14ac:dyDescent="0.2">
      <c r="M465" s="262"/>
    </row>
    <row r="466" spans="13:13" s="253" customFormat="1" x14ac:dyDescent="0.2">
      <c r="M466" s="262"/>
    </row>
    <row r="467" spans="13:13" s="253" customFormat="1" x14ac:dyDescent="0.2">
      <c r="M467" s="262"/>
    </row>
    <row r="468" spans="13:13" s="253" customFormat="1" x14ac:dyDescent="0.2">
      <c r="M468" s="262"/>
    </row>
    <row r="469" spans="13:13" s="253" customFormat="1" x14ac:dyDescent="0.2">
      <c r="M469" s="262"/>
    </row>
    <row r="470" spans="13:13" s="253" customFormat="1" x14ac:dyDescent="0.2">
      <c r="M470" s="262"/>
    </row>
    <row r="471" spans="13:13" s="253" customFormat="1" x14ac:dyDescent="0.2">
      <c r="M471" s="262"/>
    </row>
    <row r="472" spans="13:13" s="253" customFormat="1" x14ac:dyDescent="0.2">
      <c r="M472" s="262"/>
    </row>
    <row r="473" spans="13:13" s="253" customFormat="1" x14ac:dyDescent="0.2">
      <c r="M473" s="262"/>
    </row>
    <row r="474" spans="13:13" s="253" customFormat="1" x14ac:dyDescent="0.2">
      <c r="M474" s="262"/>
    </row>
    <row r="475" spans="13:13" s="253" customFormat="1" x14ac:dyDescent="0.2">
      <c r="M475" s="262"/>
    </row>
    <row r="476" spans="13:13" s="253" customFormat="1" x14ac:dyDescent="0.2">
      <c r="M476" s="262"/>
    </row>
    <row r="477" spans="13:13" s="253" customFormat="1" x14ac:dyDescent="0.2">
      <c r="M477" s="262"/>
    </row>
    <row r="478" spans="13:13" s="253" customFormat="1" x14ac:dyDescent="0.2">
      <c r="M478" s="262"/>
    </row>
    <row r="479" spans="13:13" s="253" customFormat="1" x14ac:dyDescent="0.2">
      <c r="M479" s="262"/>
    </row>
    <row r="480" spans="13:13" s="253" customFormat="1" x14ac:dyDescent="0.2">
      <c r="M480" s="262"/>
    </row>
    <row r="481" spans="13:13" s="253" customFormat="1" x14ac:dyDescent="0.2">
      <c r="M481" s="262"/>
    </row>
    <row r="482" spans="13:13" s="253" customFormat="1" x14ac:dyDescent="0.2">
      <c r="M482" s="262"/>
    </row>
    <row r="483" spans="13:13" s="253" customFormat="1" x14ac:dyDescent="0.2">
      <c r="M483" s="262"/>
    </row>
    <row r="484" spans="13:13" s="253" customFormat="1" x14ac:dyDescent="0.2">
      <c r="M484" s="262"/>
    </row>
    <row r="485" spans="13:13" s="253" customFormat="1" x14ac:dyDescent="0.2">
      <c r="M485" s="262"/>
    </row>
    <row r="486" spans="13:13" s="253" customFormat="1" x14ac:dyDescent="0.2">
      <c r="M486" s="262"/>
    </row>
    <row r="487" spans="13:13" s="253" customFormat="1" x14ac:dyDescent="0.2">
      <c r="M487" s="262"/>
    </row>
    <row r="488" spans="13:13" s="253" customFormat="1" x14ac:dyDescent="0.2">
      <c r="M488" s="262"/>
    </row>
    <row r="489" spans="13:13" s="253" customFormat="1" x14ac:dyDescent="0.2">
      <c r="M489" s="262"/>
    </row>
    <row r="490" spans="13:13" s="253" customFormat="1" x14ac:dyDescent="0.2">
      <c r="M490" s="262"/>
    </row>
    <row r="491" spans="13:13" s="253" customFormat="1" x14ac:dyDescent="0.2">
      <c r="M491" s="262"/>
    </row>
    <row r="492" spans="13:13" s="253" customFormat="1" x14ac:dyDescent="0.2">
      <c r="M492" s="262"/>
    </row>
    <row r="493" spans="13:13" s="253" customFormat="1" x14ac:dyDescent="0.2">
      <c r="M493" s="262"/>
    </row>
    <row r="494" spans="13:13" s="253" customFormat="1" x14ac:dyDescent="0.2">
      <c r="M494" s="262"/>
    </row>
    <row r="495" spans="13:13" s="253" customFormat="1" x14ac:dyDescent="0.2">
      <c r="M495" s="262"/>
    </row>
    <row r="496" spans="13:13" s="253" customFormat="1" x14ac:dyDescent="0.2">
      <c r="M496" s="262"/>
    </row>
    <row r="497" spans="13:13" s="253" customFormat="1" x14ac:dyDescent="0.2">
      <c r="M497" s="262"/>
    </row>
    <row r="498" spans="13:13" s="253" customFormat="1" x14ac:dyDescent="0.2">
      <c r="M498" s="262"/>
    </row>
    <row r="499" spans="13:13" s="253" customFormat="1" x14ac:dyDescent="0.2">
      <c r="M499" s="262"/>
    </row>
    <row r="500" spans="13:13" s="253" customFormat="1" x14ac:dyDescent="0.2">
      <c r="M500" s="262"/>
    </row>
    <row r="501" spans="13:13" s="253" customFormat="1" x14ac:dyDescent="0.2">
      <c r="M501" s="262"/>
    </row>
    <row r="502" spans="13:13" s="253" customFormat="1" x14ac:dyDescent="0.2">
      <c r="M502" s="262"/>
    </row>
    <row r="503" spans="13:13" s="253" customFormat="1" x14ac:dyDescent="0.2">
      <c r="M503" s="262"/>
    </row>
    <row r="504" spans="13:13" s="253" customFormat="1" x14ac:dyDescent="0.2">
      <c r="M504" s="262"/>
    </row>
    <row r="505" spans="13:13" s="253" customFormat="1" x14ac:dyDescent="0.2">
      <c r="M505" s="262"/>
    </row>
    <row r="506" spans="13:13" s="253" customFormat="1" x14ac:dyDescent="0.2">
      <c r="M506" s="262"/>
    </row>
    <row r="507" spans="13:13" s="253" customFormat="1" x14ac:dyDescent="0.2">
      <c r="M507" s="262"/>
    </row>
    <row r="508" spans="13:13" s="253" customFormat="1" x14ac:dyDescent="0.2">
      <c r="M508" s="262"/>
    </row>
    <row r="509" spans="13:13" s="253" customFormat="1" x14ac:dyDescent="0.2">
      <c r="M509" s="262"/>
    </row>
    <row r="510" spans="13:13" s="253" customFormat="1" x14ac:dyDescent="0.2">
      <c r="M510" s="262"/>
    </row>
    <row r="511" spans="13:13" s="253" customFormat="1" x14ac:dyDescent="0.2">
      <c r="M511" s="262"/>
    </row>
    <row r="512" spans="13:13" s="253" customFormat="1" x14ac:dyDescent="0.2">
      <c r="M512" s="262"/>
    </row>
    <row r="513" spans="13:13" s="253" customFormat="1" x14ac:dyDescent="0.2">
      <c r="M513" s="262"/>
    </row>
    <row r="514" spans="13:13" s="253" customFormat="1" x14ac:dyDescent="0.2">
      <c r="M514" s="262"/>
    </row>
    <row r="515" spans="13:13" s="253" customFormat="1" x14ac:dyDescent="0.2">
      <c r="M515" s="262"/>
    </row>
    <row r="516" spans="13:13" s="253" customFormat="1" x14ac:dyDescent="0.2">
      <c r="M516" s="262"/>
    </row>
    <row r="517" spans="13:13" s="253" customFormat="1" x14ac:dyDescent="0.2">
      <c r="M517" s="262"/>
    </row>
    <row r="518" spans="13:13" s="253" customFormat="1" x14ac:dyDescent="0.2">
      <c r="M518" s="262"/>
    </row>
    <row r="519" spans="13:13" s="253" customFormat="1" x14ac:dyDescent="0.2">
      <c r="M519" s="262"/>
    </row>
    <row r="520" spans="13:13" s="253" customFormat="1" x14ac:dyDescent="0.2">
      <c r="M520" s="262"/>
    </row>
    <row r="521" spans="13:13" s="253" customFormat="1" x14ac:dyDescent="0.2">
      <c r="M521" s="262"/>
    </row>
    <row r="522" spans="13:13" s="253" customFormat="1" x14ac:dyDescent="0.2">
      <c r="M522" s="262"/>
    </row>
    <row r="523" spans="13:13" s="253" customFormat="1" x14ac:dyDescent="0.2">
      <c r="M523" s="262"/>
    </row>
    <row r="524" spans="13:13" s="253" customFormat="1" x14ac:dyDescent="0.2">
      <c r="M524" s="262"/>
    </row>
    <row r="525" spans="13:13" s="253" customFormat="1" x14ac:dyDescent="0.2">
      <c r="M525" s="262"/>
    </row>
    <row r="526" spans="13:13" s="253" customFormat="1" x14ac:dyDescent="0.2">
      <c r="M526" s="262"/>
    </row>
    <row r="527" spans="13:13" s="253" customFormat="1" x14ac:dyDescent="0.2">
      <c r="M527" s="262"/>
    </row>
    <row r="528" spans="13:13" s="253" customFormat="1" x14ac:dyDescent="0.2">
      <c r="M528" s="262"/>
    </row>
    <row r="529" spans="13:13" s="253" customFormat="1" x14ac:dyDescent="0.2">
      <c r="M529" s="262"/>
    </row>
    <row r="530" spans="13:13" s="253" customFormat="1" x14ac:dyDescent="0.2">
      <c r="M530" s="262"/>
    </row>
    <row r="531" spans="13:13" s="253" customFormat="1" x14ac:dyDescent="0.2">
      <c r="M531" s="262"/>
    </row>
    <row r="532" spans="13:13" s="253" customFormat="1" x14ac:dyDescent="0.2">
      <c r="M532" s="262"/>
    </row>
    <row r="533" spans="13:13" s="253" customFormat="1" x14ac:dyDescent="0.2">
      <c r="M533" s="262"/>
    </row>
    <row r="534" spans="13:13" s="253" customFormat="1" x14ac:dyDescent="0.2">
      <c r="M534" s="262"/>
    </row>
    <row r="535" spans="13:13" s="253" customFormat="1" x14ac:dyDescent="0.2">
      <c r="M535" s="262"/>
    </row>
    <row r="536" spans="13:13" s="253" customFormat="1" x14ac:dyDescent="0.2">
      <c r="M536" s="262"/>
    </row>
    <row r="537" spans="13:13" s="253" customFormat="1" x14ac:dyDescent="0.2">
      <c r="M537" s="262"/>
    </row>
    <row r="538" spans="13:13" s="253" customFormat="1" x14ac:dyDescent="0.2">
      <c r="M538" s="262"/>
    </row>
    <row r="539" spans="13:13" s="253" customFormat="1" x14ac:dyDescent="0.2">
      <c r="M539" s="262"/>
    </row>
    <row r="540" spans="13:13" s="253" customFormat="1" x14ac:dyDescent="0.2">
      <c r="M540" s="262"/>
    </row>
    <row r="541" spans="13:13" s="253" customFormat="1" x14ac:dyDescent="0.2">
      <c r="M541" s="262"/>
    </row>
    <row r="542" spans="13:13" s="253" customFormat="1" x14ac:dyDescent="0.2">
      <c r="M542" s="262"/>
    </row>
    <row r="543" spans="13:13" s="253" customFormat="1" x14ac:dyDescent="0.2">
      <c r="M543" s="262"/>
    </row>
    <row r="544" spans="13:13" s="253" customFormat="1" x14ac:dyDescent="0.2">
      <c r="M544" s="262"/>
    </row>
    <row r="545" spans="13:13" s="253" customFormat="1" x14ac:dyDescent="0.2">
      <c r="M545" s="262"/>
    </row>
    <row r="546" spans="13:13" s="253" customFormat="1" x14ac:dyDescent="0.2">
      <c r="M546" s="262"/>
    </row>
    <row r="547" spans="13:13" s="253" customFormat="1" x14ac:dyDescent="0.2">
      <c r="M547" s="262"/>
    </row>
    <row r="548" spans="13:13" s="253" customFormat="1" x14ac:dyDescent="0.2">
      <c r="M548" s="262"/>
    </row>
    <row r="549" spans="13:13" s="253" customFormat="1" x14ac:dyDescent="0.2">
      <c r="M549" s="262"/>
    </row>
    <row r="550" spans="13:13" s="253" customFormat="1" x14ac:dyDescent="0.2">
      <c r="M550" s="262"/>
    </row>
    <row r="551" spans="13:13" s="253" customFormat="1" x14ac:dyDescent="0.2">
      <c r="M551" s="262"/>
    </row>
    <row r="552" spans="13:13" s="253" customFormat="1" x14ac:dyDescent="0.2">
      <c r="M552" s="262"/>
    </row>
    <row r="553" spans="13:13" s="253" customFormat="1" x14ac:dyDescent="0.2">
      <c r="M553" s="262"/>
    </row>
    <row r="554" spans="13:13" s="253" customFormat="1" x14ac:dyDescent="0.2">
      <c r="M554" s="262"/>
    </row>
    <row r="555" spans="13:13" s="253" customFormat="1" x14ac:dyDescent="0.2">
      <c r="M555" s="262"/>
    </row>
    <row r="556" spans="13:13" s="253" customFormat="1" x14ac:dyDescent="0.2">
      <c r="M556" s="262"/>
    </row>
    <row r="557" spans="13:13" s="253" customFormat="1" x14ac:dyDescent="0.2">
      <c r="M557" s="262"/>
    </row>
    <row r="558" spans="13:13" s="253" customFormat="1" x14ac:dyDescent="0.2">
      <c r="M558" s="262"/>
    </row>
    <row r="559" spans="13:13" s="253" customFormat="1" x14ac:dyDescent="0.2">
      <c r="M559" s="262"/>
    </row>
    <row r="560" spans="13:13" s="253" customFormat="1" x14ac:dyDescent="0.2">
      <c r="M560" s="262"/>
    </row>
    <row r="561" spans="13:13" s="253" customFormat="1" x14ac:dyDescent="0.2">
      <c r="M561" s="262"/>
    </row>
    <row r="562" spans="13:13" s="253" customFormat="1" x14ac:dyDescent="0.2">
      <c r="M562" s="262"/>
    </row>
    <row r="563" spans="13:13" s="253" customFormat="1" x14ac:dyDescent="0.2">
      <c r="M563" s="262"/>
    </row>
    <row r="564" spans="13:13" s="253" customFormat="1" x14ac:dyDescent="0.2">
      <c r="M564" s="262"/>
    </row>
    <row r="565" spans="13:13" s="253" customFormat="1" x14ac:dyDescent="0.2">
      <c r="M565" s="262"/>
    </row>
    <row r="566" spans="13:13" s="253" customFormat="1" x14ac:dyDescent="0.2">
      <c r="M566" s="262"/>
    </row>
    <row r="567" spans="13:13" s="253" customFormat="1" x14ac:dyDescent="0.2">
      <c r="M567" s="262"/>
    </row>
    <row r="568" spans="13:13" s="253" customFormat="1" x14ac:dyDescent="0.2">
      <c r="M568" s="262"/>
    </row>
    <row r="569" spans="13:13" s="253" customFormat="1" x14ac:dyDescent="0.2">
      <c r="M569" s="262"/>
    </row>
    <row r="570" spans="13:13" s="253" customFormat="1" x14ac:dyDescent="0.2">
      <c r="M570" s="262"/>
    </row>
    <row r="571" spans="13:13" s="253" customFormat="1" x14ac:dyDescent="0.2">
      <c r="M571" s="262"/>
    </row>
    <row r="572" spans="13:13" s="253" customFormat="1" x14ac:dyDescent="0.2">
      <c r="M572" s="262"/>
    </row>
    <row r="573" spans="13:13" s="253" customFormat="1" x14ac:dyDescent="0.2">
      <c r="M573" s="262"/>
    </row>
    <row r="574" spans="13:13" s="253" customFormat="1" x14ac:dyDescent="0.2">
      <c r="M574" s="262"/>
    </row>
    <row r="575" spans="13:13" s="253" customFormat="1" x14ac:dyDescent="0.2">
      <c r="M575" s="262"/>
    </row>
    <row r="576" spans="13:13" s="253" customFormat="1" x14ac:dyDescent="0.2">
      <c r="M576" s="262"/>
    </row>
    <row r="577" spans="13:13" s="253" customFormat="1" x14ac:dyDescent="0.2">
      <c r="M577" s="262"/>
    </row>
    <row r="578" spans="13:13" s="253" customFormat="1" x14ac:dyDescent="0.2">
      <c r="M578" s="262"/>
    </row>
    <row r="579" spans="13:13" s="253" customFormat="1" x14ac:dyDescent="0.2">
      <c r="M579" s="262"/>
    </row>
    <row r="580" spans="13:13" s="253" customFormat="1" x14ac:dyDescent="0.2">
      <c r="M580" s="262"/>
    </row>
    <row r="581" spans="13:13" s="253" customFormat="1" x14ac:dyDescent="0.2">
      <c r="M581" s="262"/>
    </row>
    <row r="582" spans="13:13" s="253" customFormat="1" x14ac:dyDescent="0.2">
      <c r="M582" s="262"/>
    </row>
    <row r="583" spans="13:13" s="253" customFormat="1" x14ac:dyDescent="0.2">
      <c r="M583" s="262"/>
    </row>
    <row r="584" spans="13:13" s="253" customFormat="1" x14ac:dyDescent="0.2">
      <c r="M584" s="262"/>
    </row>
    <row r="585" spans="13:13" s="253" customFormat="1" x14ac:dyDescent="0.2">
      <c r="M585" s="262"/>
    </row>
    <row r="586" spans="13:13" s="253" customFormat="1" x14ac:dyDescent="0.2">
      <c r="M586" s="262"/>
    </row>
    <row r="587" spans="13:13" s="253" customFormat="1" x14ac:dyDescent="0.2">
      <c r="M587" s="262"/>
    </row>
    <row r="588" spans="13:13" s="253" customFormat="1" x14ac:dyDescent="0.2">
      <c r="M588" s="262"/>
    </row>
    <row r="589" spans="13:13" s="253" customFormat="1" x14ac:dyDescent="0.2">
      <c r="M589" s="262"/>
    </row>
    <row r="590" spans="13:13" s="253" customFormat="1" x14ac:dyDescent="0.2">
      <c r="M590" s="262"/>
    </row>
    <row r="591" spans="13:13" s="253" customFormat="1" x14ac:dyDescent="0.2">
      <c r="M591" s="262"/>
    </row>
    <row r="592" spans="13:13" s="253" customFormat="1" x14ac:dyDescent="0.2">
      <c r="M592" s="262"/>
    </row>
    <row r="593" spans="13:13" s="253" customFormat="1" x14ac:dyDescent="0.2">
      <c r="M593" s="262"/>
    </row>
    <row r="594" spans="13:13" s="253" customFormat="1" x14ac:dyDescent="0.2">
      <c r="M594" s="262"/>
    </row>
    <row r="595" spans="13:13" s="253" customFormat="1" x14ac:dyDescent="0.2">
      <c r="M595" s="262"/>
    </row>
    <row r="596" spans="13:13" s="253" customFormat="1" x14ac:dyDescent="0.2">
      <c r="M596" s="262"/>
    </row>
    <row r="597" spans="13:13" s="253" customFormat="1" x14ac:dyDescent="0.2">
      <c r="M597" s="262"/>
    </row>
    <row r="598" spans="13:13" s="253" customFormat="1" x14ac:dyDescent="0.2">
      <c r="M598" s="262"/>
    </row>
    <row r="599" spans="13:13" s="253" customFormat="1" x14ac:dyDescent="0.2">
      <c r="M599" s="262"/>
    </row>
    <row r="600" spans="13:13" s="253" customFormat="1" x14ac:dyDescent="0.2">
      <c r="M600" s="262"/>
    </row>
    <row r="601" spans="13:13" s="253" customFormat="1" x14ac:dyDescent="0.2">
      <c r="M601" s="262"/>
    </row>
    <row r="602" spans="13:13" s="253" customFormat="1" x14ac:dyDescent="0.2">
      <c r="M602" s="262"/>
    </row>
    <row r="603" spans="13:13" s="253" customFormat="1" x14ac:dyDescent="0.2">
      <c r="M603" s="262"/>
    </row>
    <row r="604" spans="13:13" s="253" customFormat="1" x14ac:dyDescent="0.2">
      <c r="M604" s="262"/>
    </row>
    <row r="605" spans="13:13" s="253" customFormat="1" x14ac:dyDescent="0.2">
      <c r="M605" s="262"/>
    </row>
    <row r="606" spans="13:13" s="253" customFormat="1" x14ac:dyDescent="0.2">
      <c r="M606" s="262"/>
    </row>
    <row r="607" spans="13:13" s="253" customFormat="1" x14ac:dyDescent="0.2">
      <c r="M607" s="262"/>
    </row>
    <row r="608" spans="13:13" s="253" customFormat="1" x14ac:dyDescent="0.2">
      <c r="M608" s="262"/>
    </row>
    <row r="609" spans="13:13" s="253" customFormat="1" x14ac:dyDescent="0.2">
      <c r="M609" s="262"/>
    </row>
    <row r="610" spans="13:13" s="253" customFormat="1" x14ac:dyDescent="0.2">
      <c r="M610" s="262"/>
    </row>
    <row r="611" spans="13:13" s="253" customFormat="1" x14ac:dyDescent="0.2">
      <c r="M611" s="262"/>
    </row>
    <row r="612" spans="13:13" s="253" customFormat="1" x14ac:dyDescent="0.2">
      <c r="M612" s="262"/>
    </row>
    <row r="613" spans="13:13" s="253" customFormat="1" x14ac:dyDescent="0.2">
      <c r="M613" s="262"/>
    </row>
    <row r="614" spans="13:13" s="253" customFormat="1" x14ac:dyDescent="0.2">
      <c r="M614" s="262"/>
    </row>
    <row r="615" spans="13:13" s="253" customFormat="1" x14ac:dyDescent="0.2">
      <c r="M615" s="262"/>
    </row>
    <row r="616" spans="13:13" s="253" customFormat="1" x14ac:dyDescent="0.2">
      <c r="M616" s="262"/>
    </row>
    <row r="617" spans="13:13" s="253" customFormat="1" x14ac:dyDescent="0.2">
      <c r="M617" s="262"/>
    </row>
    <row r="618" spans="13:13" s="253" customFormat="1" x14ac:dyDescent="0.2">
      <c r="M618" s="262"/>
    </row>
    <row r="619" spans="13:13" s="253" customFormat="1" x14ac:dyDescent="0.2">
      <c r="M619" s="262"/>
    </row>
    <row r="620" spans="13:13" s="253" customFormat="1" x14ac:dyDescent="0.2">
      <c r="M620" s="262"/>
    </row>
    <row r="621" spans="13:13" s="253" customFormat="1" x14ac:dyDescent="0.2">
      <c r="M621" s="262"/>
    </row>
    <row r="622" spans="13:13" s="253" customFormat="1" x14ac:dyDescent="0.2">
      <c r="M622" s="262"/>
    </row>
    <row r="623" spans="13:13" s="253" customFormat="1" x14ac:dyDescent="0.2">
      <c r="M623" s="262"/>
    </row>
    <row r="624" spans="13:13" s="253" customFormat="1" x14ac:dyDescent="0.2">
      <c r="M624" s="262"/>
    </row>
    <row r="625" spans="13:13" s="253" customFormat="1" x14ac:dyDescent="0.2">
      <c r="M625" s="262"/>
    </row>
    <row r="626" spans="13:13" s="253" customFormat="1" x14ac:dyDescent="0.2">
      <c r="M626" s="262"/>
    </row>
    <row r="627" spans="13:13" s="253" customFormat="1" x14ac:dyDescent="0.2">
      <c r="M627" s="262"/>
    </row>
    <row r="628" spans="13:13" s="253" customFormat="1" x14ac:dyDescent="0.2">
      <c r="M628" s="262"/>
    </row>
    <row r="629" spans="13:13" s="253" customFormat="1" x14ac:dyDescent="0.2">
      <c r="M629" s="262"/>
    </row>
    <row r="630" spans="13:13" s="253" customFormat="1" x14ac:dyDescent="0.2">
      <c r="M630" s="262"/>
    </row>
    <row r="631" spans="13:13" s="253" customFormat="1" x14ac:dyDescent="0.2">
      <c r="M631" s="262"/>
    </row>
    <row r="632" spans="13:13" s="253" customFormat="1" x14ac:dyDescent="0.2">
      <c r="M632" s="262"/>
    </row>
    <row r="633" spans="13:13" s="253" customFormat="1" x14ac:dyDescent="0.2">
      <c r="M633" s="262"/>
    </row>
    <row r="634" spans="13:13" s="253" customFormat="1" x14ac:dyDescent="0.2">
      <c r="M634" s="262"/>
    </row>
    <row r="635" spans="13:13" s="253" customFormat="1" x14ac:dyDescent="0.2">
      <c r="M635" s="262"/>
    </row>
    <row r="636" spans="13:13" s="253" customFormat="1" x14ac:dyDescent="0.2">
      <c r="M636" s="262"/>
    </row>
    <row r="637" spans="13:13" s="253" customFormat="1" x14ac:dyDescent="0.2">
      <c r="M637" s="262"/>
    </row>
    <row r="638" spans="13:13" s="253" customFormat="1" x14ac:dyDescent="0.2">
      <c r="M638" s="262"/>
    </row>
    <row r="639" spans="13:13" s="253" customFormat="1" x14ac:dyDescent="0.2">
      <c r="M639" s="262"/>
    </row>
    <row r="640" spans="13:13" s="253" customFormat="1" x14ac:dyDescent="0.2">
      <c r="M640" s="262"/>
    </row>
    <row r="641" spans="13:13" s="253" customFormat="1" x14ac:dyDescent="0.2">
      <c r="M641" s="262"/>
    </row>
    <row r="642" spans="13:13" s="253" customFormat="1" x14ac:dyDescent="0.2">
      <c r="M642" s="262"/>
    </row>
    <row r="643" spans="13:13" s="253" customFormat="1" x14ac:dyDescent="0.2">
      <c r="M643" s="262"/>
    </row>
    <row r="644" spans="13:13" s="253" customFormat="1" x14ac:dyDescent="0.2">
      <c r="M644" s="262"/>
    </row>
    <row r="645" spans="13:13" s="253" customFormat="1" x14ac:dyDescent="0.2">
      <c r="M645" s="262"/>
    </row>
    <row r="646" spans="13:13" s="253" customFormat="1" x14ac:dyDescent="0.2">
      <c r="M646" s="262"/>
    </row>
    <row r="647" spans="13:13" s="253" customFormat="1" x14ac:dyDescent="0.2">
      <c r="M647" s="262"/>
    </row>
    <row r="648" spans="13:13" s="253" customFormat="1" x14ac:dyDescent="0.2">
      <c r="M648" s="262"/>
    </row>
    <row r="649" spans="13:13" s="253" customFormat="1" x14ac:dyDescent="0.2">
      <c r="M649" s="262"/>
    </row>
    <row r="650" spans="13:13" s="253" customFormat="1" x14ac:dyDescent="0.2">
      <c r="M650" s="262"/>
    </row>
    <row r="651" spans="13:13" s="253" customFormat="1" x14ac:dyDescent="0.2">
      <c r="M651" s="262"/>
    </row>
    <row r="652" spans="13:13" s="253" customFormat="1" x14ac:dyDescent="0.2">
      <c r="M652" s="262"/>
    </row>
    <row r="653" spans="13:13" s="253" customFormat="1" x14ac:dyDescent="0.2">
      <c r="M653" s="262"/>
    </row>
    <row r="654" spans="13:13" s="253" customFormat="1" x14ac:dyDescent="0.2">
      <c r="M654" s="262"/>
    </row>
    <row r="655" spans="13:13" s="253" customFormat="1" x14ac:dyDescent="0.2">
      <c r="M655" s="262"/>
    </row>
    <row r="656" spans="13:13" s="253" customFormat="1" x14ac:dyDescent="0.2">
      <c r="M656" s="262"/>
    </row>
    <row r="657" spans="13:13" s="253" customFormat="1" x14ac:dyDescent="0.2">
      <c r="M657" s="262"/>
    </row>
    <row r="658" spans="13:13" s="253" customFormat="1" x14ac:dyDescent="0.2">
      <c r="M658" s="262"/>
    </row>
    <row r="659" spans="13:13" s="253" customFormat="1" x14ac:dyDescent="0.2">
      <c r="M659" s="262"/>
    </row>
    <row r="660" spans="13:13" s="253" customFormat="1" x14ac:dyDescent="0.2">
      <c r="M660" s="262"/>
    </row>
    <row r="661" spans="13:13" s="253" customFormat="1" x14ac:dyDescent="0.2">
      <c r="M661" s="262"/>
    </row>
    <row r="662" spans="13:13" s="253" customFormat="1" x14ac:dyDescent="0.2">
      <c r="M662" s="262"/>
    </row>
    <row r="663" spans="13:13" s="253" customFormat="1" x14ac:dyDescent="0.2">
      <c r="M663" s="262"/>
    </row>
    <row r="664" spans="13:13" s="253" customFormat="1" x14ac:dyDescent="0.2">
      <c r="M664" s="262"/>
    </row>
    <row r="665" spans="13:13" s="253" customFormat="1" x14ac:dyDescent="0.2">
      <c r="M665" s="262"/>
    </row>
    <row r="666" spans="13:13" s="253" customFormat="1" x14ac:dyDescent="0.2">
      <c r="M666" s="262"/>
    </row>
    <row r="667" spans="13:13" s="253" customFormat="1" x14ac:dyDescent="0.2">
      <c r="M667" s="262"/>
    </row>
    <row r="668" spans="13:13" s="253" customFormat="1" x14ac:dyDescent="0.2">
      <c r="M668" s="262"/>
    </row>
    <row r="669" spans="13:13" s="253" customFormat="1" x14ac:dyDescent="0.2">
      <c r="M669" s="262"/>
    </row>
    <row r="670" spans="13:13" s="253" customFormat="1" x14ac:dyDescent="0.2">
      <c r="M670" s="262"/>
    </row>
    <row r="671" spans="13:13" s="253" customFormat="1" x14ac:dyDescent="0.2">
      <c r="M671" s="262"/>
    </row>
    <row r="672" spans="13:13" s="253" customFormat="1" x14ac:dyDescent="0.2">
      <c r="M672" s="262"/>
    </row>
    <row r="673" spans="13:13" s="253" customFormat="1" x14ac:dyDescent="0.2">
      <c r="M673" s="262"/>
    </row>
    <row r="674" spans="13:13" s="253" customFormat="1" x14ac:dyDescent="0.2">
      <c r="M674" s="262"/>
    </row>
    <row r="675" spans="13:13" s="253" customFormat="1" x14ac:dyDescent="0.2">
      <c r="M675" s="262"/>
    </row>
    <row r="676" spans="13:13" s="253" customFormat="1" x14ac:dyDescent="0.2">
      <c r="M676" s="262"/>
    </row>
    <row r="677" spans="13:13" s="253" customFormat="1" x14ac:dyDescent="0.2">
      <c r="M677" s="262"/>
    </row>
    <row r="678" spans="13:13" s="253" customFormat="1" x14ac:dyDescent="0.2">
      <c r="M678" s="262"/>
    </row>
    <row r="679" spans="13:13" s="253" customFormat="1" x14ac:dyDescent="0.2">
      <c r="M679" s="262"/>
    </row>
    <row r="680" spans="13:13" s="253" customFormat="1" x14ac:dyDescent="0.2">
      <c r="M680" s="262"/>
    </row>
    <row r="681" spans="13:13" s="253" customFormat="1" x14ac:dyDescent="0.2">
      <c r="M681" s="262"/>
    </row>
    <row r="682" spans="13:13" s="253" customFormat="1" x14ac:dyDescent="0.2">
      <c r="M682" s="262"/>
    </row>
    <row r="683" spans="13:13" s="253" customFormat="1" x14ac:dyDescent="0.2">
      <c r="M683" s="262"/>
    </row>
    <row r="684" spans="13:13" s="253" customFormat="1" x14ac:dyDescent="0.2">
      <c r="M684" s="262"/>
    </row>
    <row r="685" spans="13:13" s="253" customFormat="1" x14ac:dyDescent="0.2">
      <c r="M685" s="262"/>
    </row>
    <row r="686" spans="13:13" s="253" customFormat="1" x14ac:dyDescent="0.2">
      <c r="M686" s="262"/>
    </row>
    <row r="687" spans="13:13" s="253" customFormat="1" x14ac:dyDescent="0.2">
      <c r="M687" s="262"/>
    </row>
    <row r="688" spans="13:13" s="253" customFormat="1" x14ac:dyDescent="0.2">
      <c r="M688" s="262"/>
    </row>
    <row r="689" spans="13:13" s="253" customFormat="1" x14ac:dyDescent="0.2">
      <c r="M689" s="262"/>
    </row>
    <row r="690" spans="13:13" s="253" customFormat="1" x14ac:dyDescent="0.2">
      <c r="M690" s="262"/>
    </row>
    <row r="691" spans="13:13" s="253" customFormat="1" x14ac:dyDescent="0.2">
      <c r="M691" s="262"/>
    </row>
    <row r="692" spans="13:13" s="253" customFormat="1" x14ac:dyDescent="0.2">
      <c r="M692" s="262"/>
    </row>
    <row r="693" spans="13:13" s="253" customFormat="1" x14ac:dyDescent="0.2">
      <c r="M693" s="262"/>
    </row>
    <row r="694" spans="13:13" s="253" customFormat="1" x14ac:dyDescent="0.2">
      <c r="M694" s="262"/>
    </row>
    <row r="695" spans="13:13" s="253" customFormat="1" x14ac:dyDescent="0.2">
      <c r="M695" s="262"/>
    </row>
    <row r="696" spans="13:13" s="253" customFormat="1" x14ac:dyDescent="0.2">
      <c r="M696" s="262"/>
    </row>
    <row r="697" spans="13:13" s="253" customFormat="1" x14ac:dyDescent="0.2">
      <c r="M697" s="262"/>
    </row>
    <row r="698" spans="13:13" s="253" customFormat="1" x14ac:dyDescent="0.2">
      <c r="M698" s="262"/>
    </row>
    <row r="699" spans="13:13" s="253" customFormat="1" x14ac:dyDescent="0.2">
      <c r="M699" s="262"/>
    </row>
    <row r="700" spans="13:13" s="253" customFormat="1" x14ac:dyDescent="0.2">
      <c r="M700" s="262"/>
    </row>
    <row r="701" spans="13:13" s="253" customFormat="1" x14ac:dyDescent="0.2">
      <c r="M701" s="262"/>
    </row>
    <row r="702" spans="13:13" s="253" customFormat="1" x14ac:dyDescent="0.2">
      <c r="M702" s="262"/>
    </row>
    <row r="703" spans="13:13" s="253" customFormat="1" x14ac:dyDescent="0.2">
      <c r="M703" s="262"/>
    </row>
    <row r="704" spans="13:13" s="253" customFormat="1" x14ac:dyDescent="0.2">
      <c r="M704" s="262"/>
    </row>
    <row r="705" spans="13:13" s="253" customFormat="1" x14ac:dyDescent="0.2">
      <c r="M705" s="262"/>
    </row>
    <row r="706" spans="13:13" s="253" customFormat="1" x14ac:dyDescent="0.2">
      <c r="M706" s="262"/>
    </row>
    <row r="707" spans="13:13" s="253" customFormat="1" x14ac:dyDescent="0.2">
      <c r="M707" s="262"/>
    </row>
    <row r="708" spans="13:13" s="253" customFormat="1" x14ac:dyDescent="0.2">
      <c r="M708" s="262"/>
    </row>
    <row r="709" spans="13:13" s="253" customFormat="1" x14ac:dyDescent="0.2">
      <c r="M709" s="262"/>
    </row>
    <row r="710" spans="13:13" s="253" customFormat="1" x14ac:dyDescent="0.2">
      <c r="M710" s="262"/>
    </row>
    <row r="711" spans="13:13" s="253" customFormat="1" x14ac:dyDescent="0.2">
      <c r="M711" s="262"/>
    </row>
    <row r="712" spans="13:13" s="253" customFormat="1" x14ac:dyDescent="0.2">
      <c r="M712" s="262"/>
    </row>
    <row r="713" spans="13:13" s="253" customFormat="1" x14ac:dyDescent="0.2">
      <c r="M713" s="262"/>
    </row>
    <row r="714" spans="13:13" s="253" customFormat="1" x14ac:dyDescent="0.2">
      <c r="M714" s="262"/>
    </row>
    <row r="715" spans="13:13" s="253" customFormat="1" x14ac:dyDescent="0.2">
      <c r="M715" s="262"/>
    </row>
    <row r="716" spans="13:13" s="253" customFormat="1" x14ac:dyDescent="0.2">
      <c r="M716" s="262"/>
    </row>
    <row r="717" spans="13:13" s="253" customFormat="1" x14ac:dyDescent="0.2">
      <c r="M717" s="262"/>
    </row>
    <row r="718" spans="13:13" s="253" customFormat="1" x14ac:dyDescent="0.2">
      <c r="M718" s="262"/>
    </row>
    <row r="719" spans="13:13" s="253" customFormat="1" x14ac:dyDescent="0.2">
      <c r="M719" s="262"/>
    </row>
    <row r="720" spans="13:13" s="253" customFormat="1" x14ac:dyDescent="0.2">
      <c r="M720" s="262"/>
    </row>
    <row r="721" spans="13:13" s="253" customFormat="1" x14ac:dyDescent="0.2">
      <c r="M721" s="262"/>
    </row>
    <row r="722" spans="13:13" s="253" customFormat="1" x14ac:dyDescent="0.2">
      <c r="M722" s="262"/>
    </row>
    <row r="723" spans="13:13" s="253" customFormat="1" x14ac:dyDescent="0.2">
      <c r="M723" s="262"/>
    </row>
    <row r="724" spans="13:13" s="253" customFormat="1" x14ac:dyDescent="0.2">
      <c r="M724" s="262"/>
    </row>
    <row r="725" spans="13:13" s="253" customFormat="1" x14ac:dyDescent="0.2">
      <c r="M725" s="262"/>
    </row>
    <row r="726" spans="13:13" s="253" customFormat="1" x14ac:dyDescent="0.2">
      <c r="M726" s="262"/>
    </row>
    <row r="727" spans="13:13" s="253" customFormat="1" x14ac:dyDescent="0.2">
      <c r="M727" s="262"/>
    </row>
    <row r="728" spans="13:13" s="253" customFormat="1" x14ac:dyDescent="0.2">
      <c r="M728" s="262"/>
    </row>
    <row r="729" spans="13:13" s="253" customFormat="1" x14ac:dyDescent="0.2">
      <c r="M729" s="262"/>
    </row>
    <row r="730" spans="13:13" s="253" customFormat="1" x14ac:dyDescent="0.2">
      <c r="M730" s="262"/>
    </row>
    <row r="731" spans="13:13" s="253" customFormat="1" x14ac:dyDescent="0.2">
      <c r="M731" s="262"/>
    </row>
    <row r="732" spans="13:13" s="253" customFormat="1" x14ac:dyDescent="0.2">
      <c r="M732" s="262"/>
    </row>
    <row r="733" spans="13:13" s="253" customFormat="1" x14ac:dyDescent="0.2">
      <c r="M733" s="262"/>
    </row>
    <row r="734" spans="13:13" s="253" customFormat="1" x14ac:dyDescent="0.2">
      <c r="M734" s="262"/>
    </row>
    <row r="735" spans="13:13" s="253" customFormat="1" x14ac:dyDescent="0.2">
      <c r="M735" s="262"/>
    </row>
    <row r="736" spans="13:13" s="253" customFormat="1" x14ac:dyDescent="0.2">
      <c r="M736" s="262"/>
    </row>
    <row r="737" spans="13:13" s="253" customFormat="1" x14ac:dyDescent="0.2">
      <c r="M737" s="262"/>
    </row>
    <row r="738" spans="13:13" s="253" customFormat="1" x14ac:dyDescent="0.2">
      <c r="M738" s="262"/>
    </row>
    <row r="739" spans="13:13" s="253" customFormat="1" x14ac:dyDescent="0.2">
      <c r="M739" s="262"/>
    </row>
    <row r="740" spans="13:13" s="253" customFormat="1" x14ac:dyDescent="0.2">
      <c r="M740" s="262"/>
    </row>
    <row r="741" spans="13:13" s="253" customFormat="1" x14ac:dyDescent="0.2">
      <c r="M741" s="262"/>
    </row>
    <row r="742" spans="13:13" s="253" customFormat="1" x14ac:dyDescent="0.2">
      <c r="M742" s="262"/>
    </row>
    <row r="743" spans="13:13" s="253" customFormat="1" x14ac:dyDescent="0.2">
      <c r="M743" s="262"/>
    </row>
    <row r="744" spans="13:13" s="253" customFormat="1" x14ac:dyDescent="0.2">
      <c r="M744" s="262"/>
    </row>
    <row r="745" spans="13:13" s="253" customFormat="1" x14ac:dyDescent="0.2">
      <c r="M745" s="262"/>
    </row>
    <row r="746" spans="13:13" s="253" customFormat="1" x14ac:dyDescent="0.2">
      <c r="M746" s="262"/>
    </row>
    <row r="747" spans="13:13" s="253" customFormat="1" x14ac:dyDescent="0.2">
      <c r="M747" s="262"/>
    </row>
    <row r="748" spans="13:13" s="253" customFormat="1" x14ac:dyDescent="0.2">
      <c r="M748" s="262"/>
    </row>
    <row r="749" spans="13:13" s="253" customFormat="1" x14ac:dyDescent="0.2">
      <c r="M749" s="262"/>
    </row>
    <row r="750" spans="13:13" s="253" customFormat="1" x14ac:dyDescent="0.2">
      <c r="M750" s="262"/>
    </row>
    <row r="751" spans="13:13" s="253" customFormat="1" x14ac:dyDescent="0.2">
      <c r="M751" s="262"/>
    </row>
    <row r="752" spans="13:13" s="253" customFormat="1" x14ac:dyDescent="0.2">
      <c r="M752" s="262"/>
    </row>
    <row r="753" spans="13:13" s="253" customFormat="1" x14ac:dyDescent="0.2">
      <c r="M753" s="262"/>
    </row>
    <row r="754" spans="13:13" s="253" customFormat="1" x14ac:dyDescent="0.2">
      <c r="M754" s="262"/>
    </row>
    <row r="755" spans="13:13" s="253" customFormat="1" x14ac:dyDescent="0.2">
      <c r="M755" s="262"/>
    </row>
    <row r="756" spans="13:13" s="253" customFormat="1" x14ac:dyDescent="0.2">
      <c r="M756" s="262"/>
    </row>
    <row r="757" spans="13:13" s="253" customFormat="1" x14ac:dyDescent="0.2">
      <c r="M757" s="262"/>
    </row>
    <row r="758" spans="13:13" s="253" customFormat="1" x14ac:dyDescent="0.2">
      <c r="M758" s="262"/>
    </row>
    <row r="759" spans="13:13" s="253" customFormat="1" x14ac:dyDescent="0.2">
      <c r="M759" s="262"/>
    </row>
    <row r="760" spans="13:13" s="253" customFormat="1" x14ac:dyDescent="0.2">
      <c r="M760" s="262"/>
    </row>
    <row r="761" spans="13:13" s="253" customFormat="1" x14ac:dyDescent="0.2">
      <c r="M761" s="262"/>
    </row>
    <row r="762" spans="13:13" s="253" customFormat="1" x14ac:dyDescent="0.2">
      <c r="M762" s="262"/>
    </row>
    <row r="763" spans="13:13" s="253" customFormat="1" x14ac:dyDescent="0.2">
      <c r="M763" s="262"/>
    </row>
    <row r="764" spans="13:13" s="253" customFormat="1" x14ac:dyDescent="0.2">
      <c r="M764" s="262"/>
    </row>
    <row r="765" spans="13:13" s="253" customFormat="1" x14ac:dyDescent="0.2">
      <c r="M765" s="262"/>
    </row>
    <row r="766" spans="13:13" s="253" customFormat="1" x14ac:dyDescent="0.2">
      <c r="M766" s="262"/>
    </row>
    <row r="767" spans="13:13" s="253" customFormat="1" x14ac:dyDescent="0.2">
      <c r="M767" s="262"/>
    </row>
    <row r="768" spans="13:13" s="253" customFormat="1" x14ac:dyDescent="0.2">
      <c r="M768" s="262"/>
    </row>
    <row r="769" spans="13:13" s="253" customFormat="1" x14ac:dyDescent="0.2">
      <c r="M769" s="262"/>
    </row>
    <row r="770" spans="13:13" s="253" customFormat="1" x14ac:dyDescent="0.2">
      <c r="M770" s="262"/>
    </row>
    <row r="771" spans="13:13" s="253" customFormat="1" x14ac:dyDescent="0.2">
      <c r="M771" s="262"/>
    </row>
    <row r="772" spans="13:13" s="253" customFormat="1" x14ac:dyDescent="0.2">
      <c r="M772" s="262"/>
    </row>
    <row r="773" spans="13:13" s="253" customFormat="1" x14ac:dyDescent="0.2">
      <c r="M773" s="262"/>
    </row>
    <row r="774" spans="13:13" s="253" customFormat="1" x14ac:dyDescent="0.2">
      <c r="M774" s="262"/>
    </row>
    <row r="775" spans="13:13" s="253" customFormat="1" x14ac:dyDescent="0.2">
      <c r="M775" s="262"/>
    </row>
    <row r="776" spans="13:13" s="253" customFormat="1" x14ac:dyDescent="0.2">
      <c r="M776" s="262"/>
    </row>
    <row r="777" spans="13:13" s="253" customFormat="1" x14ac:dyDescent="0.2">
      <c r="M777" s="262"/>
    </row>
    <row r="778" spans="13:13" s="253" customFormat="1" x14ac:dyDescent="0.2">
      <c r="M778" s="262"/>
    </row>
    <row r="779" spans="13:13" s="253" customFormat="1" x14ac:dyDescent="0.2">
      <c r="M779" s="262"/>
    </row>
    <row r="780" spans="13:13" s="253" customFormat="1" x14ac:dyDescent="0.2">
      <c r="M780" s="262"/>
    </row>
    <row r="781" spans="13:13" s="253" customFormat="1" x14ac:dyDescent="0.2">
      <c r="M781" s="262"/>
    </row>
    <row r="782" spans="13:13" s="253" customFormat="1" x14ac:dyDescent="0.2">
      <c r="M782" s="262"/>
    </row>
    <row r="783" spans="13:13" s="253" customFormat="1" x14ac:dyDescent="0.2">
      <c r="M783" s="262"/>
    </row>
    <row r="784" spans="13:13" s="253" customFormat="1" x14ac:dyDescent="0.2">
      <c r="M784" s="262"/>
    </row>
    <row r="785" spans="13:13" s="253" customFormat="1" x14ac:dyDescent="0.2">
      <c r="M785" s="262"/>
    </row>
    <row r="786" spans="13:13" s="253" customFormat="1" x14ac:dyDescent="0.2">
      <c r="M786" s="262"/>
    </row>
    <row r="787" spans="13:13" s="253" customFormat="1" x14ac:dyDescent="0.2">
      <c r="M787" s="262"/>
    </row>
    <row r="788" spans="13:13" s="253" customFormat="1" x14ac:dyDescent="0.2">
      <c r="M788" s="262"/>
    </row>
    <row r="789" spans="13:13" s="253" customFormat="1" x14ac:dyDescent="0.2">
      <c r="M789" s="262"/>
    </row>
    <row r="790" spans="13:13" s="253" customFormat="1" x14ac:dyDescent="0.2">
      <c r="M790" s="262"/>
    </row>
    <row r="791" spans="13:13" s="253" customFormat="1" x14ac:dyDescent="0.2">
      <c r="M791" s="262"/>
    </row>
    <row r="792" spans="13:13" s="253" customFormat="1" x14ac:dyDescent="0.2">
      <c r="M792" s="262"/>
    </row>
    <row r="793" spans="13:13" s="253" customFormat="1" x14ac:dyDescent="0.2">
      <c r="M793" s="262"/>
    </row>
    <row r="794" spans="13:13" s="253" customFormat="1" x14ac:dyDescent="0.2">
      <c r="M794" s="262"/>
    </row>
    <row r="795" spans="13:13" s="253" customFormat="1" x14ac:dyDescent="0.2">
      <c r="M795" s="262"/>
    </row>
    <row r="796" spans="13:13" s="253" customFormat="1" x14ac:dyDescent="0.2">
      <c r="M796" s="262"/>
    </row>
    <row r="797" spans="13:13" s="253" customFormat="1" x14ac:dyDescent="0.2">
      <c r="M797" s="262"/>
    </row>
    <row r="798" spans="13:13" s="253" customFormat="1" x14ac:dyDescent="0.2">
      <c r="M798" s="262"/>
    </row>
    <row r="799" spans="13:13" s="253" customFormat="1" x14ac:dyDescent="0.2">
      <c r="M799" s="262"/>
    </row>
    <row r="800" spans="13:13" s="253" customFormat="1" x14ac:dyDescent="0.2">
      <c r="M800" s="262"/>
    </row>
    <row r="801" spans="13:13" s="253" customFormat="1" x14ac:dyDescent="0.2">
      <c r="M801" s="262"/>
    </row>
    <row r="802" spans="13:13" s="253" customFormat="1" x14ac:dyDescent="0.2">
      <c r="M802" s="262"/>
    </row>
    <row r="803" spans="13:13" s="253" customFormat="1" x14ac:dyDescent="0.2">
      <c r="M803" s="262"/>
    </row>
    <row r="804" spans="13:13" s="253" customFormat="1" x14ac:dyDescent="0.2">
      <c r="M804" s="262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11AF4-376A-4C69-AEBC-C8399AE09961}">
  <sheetPr codeName="List37">
    <tabColor theme="1" tint="0.34998626667073579"/>
  </sheetPr>
  <dimension ref="A1:S38"/>
  <sheetViews>
    <sheetView showGridLines="0" topLeftCell="A16" zoomScale="75" zoomScaleNormal="75" zoomScaleSheetLayoutView="100" workbookViewId="0">
      <selection activeCell="O34" sqref="O34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2"/>
      <c r="D1" s="3"/>
      <c r="E1" s="3"/>
      <c r="F1" s="3" t="s">
        <v>266</v>
      </c>
      <c r="N1" s="304"/>
      <c r="P1" s="5" t="s">
        <v>1</v>
      </c>
      <c r="Q1" s="65" t="s">
        <v>2</v>
      </c>
      <c r="R1" s="305"/>
      <c r="S1" s="304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267</v>
      </c>
      <c r="B4" s="14"/>
      <c r="C4" s="14"/>
      <c r="D4" s="14"/>
      <c r="E4" s="14"/>
      <c r="F4" s="15"/>
    </row>
    <row r="5" spans="1:19" s="17" customFormat="1" ht="15.75" customHeight="1" x14ac:dyDescent="0.3">
      <c r="A5" s="306"/>
      <c r="B5" s="306"/>
      <c r="C5" s="18"/>
      <c r="D5" s="19" t="str">
        <f>VLOOKUP($P$1,[1]System!$N$2:$O$16,2,0)</f>
        <v>Jihočeský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268</v>
      </c>
      <c r="C7" s="27"/>
      <c r="D7" s="49">
        <v>139.7105</v>
      </c>
      <c r="E7" s="28" t="s">
        <v>25</v>
      </c>
      <c r="G7" s="307"/>
    </row>
    <row r="8" spans="1:19" s="22" customFormat="1" ht="20.45" customHeight="1" x14ac:dyDescent="0.25">
      <c r="B8" s="31" t="s">
        <v>269</v>
      </c>
      <c r="C8" s="31"/>
      <c r="D8" s="32">
        <v>1.0376000000000001</v>
      </c>
      <c r="E8" s="33" t="s">
        <v>25</v>
      </c>
      <c r="F8" s="30"/>
      <c r="G8" s="308"/>
    </row>
    <row r="9" spans="1:19" s="22" customFormat="1" ht="5.65" customHeight="1" x14ac:dyDescent="0.25">
      <c r="B9" s="57"/>
      <c r="C9" s="57"/>
      <c r="D9" s="309"/>
      <c r="E9" s="310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270</v>
      </c>
      <c r="D11" s="48">
        <v>125.04170000000001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271</v>
      </c>
      <c r="D12" s="48">
        <v>133.33330000000001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272</v>
      </c>
      <c r="D13" s="48">
        <v>143.2396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273</v>
      </c>
      <c r="D14" s="48">
        <v>149.33330000000001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274</v>
      </c>
      <c r="D15" s="48">
        <v>152.57749999999999</v>
      </c>
      <c r="E15" s="39" t="s">
        <v>25</v>
      </c>
    </row>
    <row r="16" spans="1:19" s="22" customFormat="1" ht="36.6" customHeight="1" x14ac:dyDescent="0.25">
      <c r="B16" s="42"/>
      <c r="C16" s="43"/>
      <c r="D16" s="311"/>
      <c r="E16" s="312"/>
    </row>
    <row r="17" spans="2:10" s="22" customFormat="1" ht="21" customHeight="1" x14ac:dyDescent="0.25">
      <c r="B17" s="26" t="s">
        <v>275</v>
      </c>
      <c r="C17" s="27"/>
      <c r="D17" s="49">
        <v>33.424999999999997</v>
      </c>
      <c r="E17" s="28" t="s">
        <v>25</v>
      </c>
    </row>
    <row r="18" spans="2:10" s="30" customFormat="1" ht="20.45" customHeight="1" x14ac:dyDescent="0.2">
      <c r="B18" s="47" t="s">
        <v>276</v>
      </c>
      <c r="C18" s="37"/>
      <c r="D18" s="313">
        <v>18.907</v>
      </c>
      <c r="E18" s="39" t="s">
        <v>25</v>
      </c>
    </row>
    <row r="19" spans="2:10" s="30" customFormat="1" ht="20.45" customHeight="1" x14ac:dyDescent="0.2">
      <c r="B19" s="47" t="s">
        <v>277</v>
      </c>
      <c r="C19" s="37"/>
      <c r="D19" s="313">
        <v>5.3421000000000003</v>
      </c>
      <c r="E19" s="39" t="s">
        <v>25</v>
      </c>
    </row>
    <row r="20" spans="2:10" s="30" customFormat="1" ht="20.100000000000001" customHeight="1" x14ac:dyDescent="0.2">
      <c r="B20" s="23"/>
      <c r="C20" s="23"/>
      <c r="D20" s="314"/>
      <c r="E20" s="315"/>
    </row>
    <row r="21" spans="2:10" s="30" customFormat="1" ht="20.100000000000001" customHeight="1" x14ac:dyDescent="0.2">
      <c r="B21" s="316"/>
      <c r="C21" s="57"/>
      <c r="D21" s="317"/>
      <c r="E21" s="318"/>
    </row>
    <row r="22" spans="2:10" s="30" customFormat="1" ht="23.85" customHeight="1" x14ac:dyDescent="0.2">
      <c r="B22" s="316"/>
      <c r="C22" s="57"/>
      <c r="D22" s="317"/>
      <c r="E22" s="318"/>
    </row>
    <row r="23" spans="2:10" s="30" customFormat="1" ht="23.85" customHeight="1" x14ac:dyDescent="0.25">
      <c r="B23" s="316"/>
      <c r="C23" s="57"/>
      <c r="D23" s="319"/>
      <c r="E23" s="59"/>
      <c r="H23" s="30" t="s">
        <v>278</v>
      </c>
      <c r="I23" s="307">
        <f>D7-D8</f>
        <v>138.6729</v>
      </c>
      <c r="J23" s="320" t="str">
        <f>H23&amp;" "&amp;TEXT(I23/($I$23+$I$25+$I$26+$I$27)*100,0)&amp;" %"</f>
        <v>Průměrná měsíční odpracovaná doba bez přesčasu 81 %</v>
      </c>
    </row>
    <row r="24" spans="2:10" s="30" customFormat="1" ht="23.85" customHeight="1" x14ac:dyDescent="0.2">
      <c r="B24" s="316"/>
      <c r="C24" s="57"/>
      <c r="D24" s="319"/>
      <c r="E24" s="59"/>
      <c r="H24" s="30" t="s">
        <v>279</v>
      </c>
      <c r="I24" s="41">
        <f>D17</f>
        <v>33.424999999999997</v>
      </c>
      <c r="J24" s="320" t="str">
        <f>H24&amp;" "&amp;TEXT((I25/($I$23+$I$25+$I$26+$I$27)*100)+(I26/($I$23+$I$25+$I$26+$I$27)*100)+(I27/($I$23+$I$25+$I$26+$I$27)*100),0)&amp;" %"</f>
        <v>Průměrná měsíční neodpracovaná doba 19 %</v>
      </c>
    </row>
    <row r="25" spans="2:10" s="30" customFormat="1" ht="23.85" customHeight="1" x14ac:dyDescent="0.2">
      <c r="B25" s="316"/>
      <c r="C25" s="57"/>
      <c r="D25" s="319"/>
      <c r="E25" s="59"/>
      <c r="H25" s="30" t="s">
        <v>280</v>
      </c>
      <c r="I25" s="41">
        <f>D18</f>
        <v>18.907</v>
      </c>
      <c r="J25" s="320" t="str">
        <f>H25&amp;" "&amp;TEXT(I25/($I$23+$I$25+$I$26+$I$27)*100,0)&amp;" %"</f>
        <v>Dovolená 11 %</v>
      </c>
    </row>
    <row r="26" spans="2:10" s="30" customFormat="1" ht="23.85" customHeight="1" x14ac:dyDescent="0.2">
      <c r="B26" s="316"/>
      <c r="C26" s="57"/>
      <c r="D26" s="319"/>
      <c r="E26" s="59"/>
      <c r="H26" s="30" t="s">
        <v>281</v>
      </c>
      <c r="I26" s="41">
        <f>D19</f>
        <v>5.3421000000000003</v>
      </c>
      <c r="J26" s="320" t="str">
        <f t="shared" ref="J26" si="0">H26&amp;" "&amp;TEXT(I26/($I$23+$I$25+$I$26+$I$27)*100,0)&amp;" %"</f>
        <v>Nemoc 3 %</v>
      </c>
    </row>
    <row r="27" spans="2:10" s="30" customFormat="1" ht="23.85" customHeight="1" x14ac:dyDescent="0.2">
      <c r="B27" s="316"/>
      <c r="C27" s="57"/>
      <c r="D27" s="319"/>
      <c r="E27" s="59"/>
      <c r="H27" s="30" t="s">
        <v>282</v>
      </c>
      <c r="I27" s="41">
        <f>(I23+D17)-(I23+D18+D19)</f>
        <v>9.1758999999999844</v>
      </c>
      <c r="J27" s="320" t="str">
        <f>H27&amp;" "&amp;TEXT(ROUND(I24/(I23+I24)*100,0)-(ROUND(I25/($I$23+$I$25+$I$26+$I$27)*100,0))-(ROUND(I26/($I$23+$I$25+$I$26+$I$27)*100,0)),0)&amp;" %"</f>
        <v>Jiné 5 %</v>
      </c>
    </row>
    <row r="28" spans="2:10" s="30" customFormat="1" ht="23.85" customHeight="1" x14ac:dyDescent="0.2">
      <c r="B28" s="316"/>
      <c r="C28" s="57"/>
      <c r="D28" s="319"/>
      <c r="E28" s="59"/>
    </row>
    <row r="29" spans="2:10" s="30" customFormat="1" ht="23.85" customHeight="1" x14ac:dyDescent="0.2">
      <c r="B29" s="316"/>
      <c r="C29" s="57"/>
      <c r="D29" s="319"/>
      <c r="E29" s="59"/>
    </row>
    <row r="30" spans="2:10" s="30" customFormat="1" ht="23.85" customHeight="1" x14ac:dyDescent="0.2">
      <c r="B30" s="316"/>
      <c r="C30" s="57"/>
      <c r="D30" s="319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AFD2-0B38-4781-8A52-05C19A7A57FE}">
  <sheetPr codeName="List41">
    <tabColor theme="0" tint="-0.249977111117893"/>
  </sheetPr>
  <dimension ref="A1:Q132"/>
  <sheetViews>
    <sheetView showGridLines="0" zoomScaleNormal="100" zoomScaleSheetLayoutView="85" workbookViewId="0">
      <selection activeCell="O34" sqref="O34"/>
    </sheetView>
  </sheetViews>
  <sheetFormatPr defaultColWidth="9.33203125" defaultRowHeight="12.75" x14ac:dyDescent="0.2"/>
  <cols>
    <col min="1" max="1" width="49.5" style="324" customWidth="1"/>
    <col min="2" max="2" width="12.5" style="324" customWidth="1"/>
    <col min="3" max="7" width="8" style="324" customWidth="1"/>
    <col min="8" max="16384" width="9.33203125" style="324"/>
  </cols>
  <sheetData>
    <row r="1" spans="1:17" s="321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3"/>
      <c r="D1" s="1"/>
      <c r="E1" s="2"/>
      <c r="F1" s="3"/>
      <c r="G1" s="3" t="s">
        <v>283</v>
      </c>
      <c r="O1" s="322"/>
      <c r="P1" s="5" t="s">
        <v>1</v>
      </c>
      <c r="Q1" s="323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4" t="s">
        <v>284</v>
      </c>
    </row>
    <row r="3" spans="1:17" ht="14.25" customHeight="1" x14ac:dyDescent="0.2">
      <c r="A3" s="72" t="s">
        <v>285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286</v>
      </c>
      <c r="B4" s="72"/>
      <c r="C4" s="72"/>
      <c r="D4" s="72"/>
      <c r="E4" s="72"/>
      <c r="F4" s="72"/>
      <c r="G4" s="72"/>
    </row>
    <row r="5" spans="1:17" ht="7.5" customHeight="1" x14ac:dyDescent="0.2">
      <c r="A5" s="325"/>
      <c r="B5" s="325"/>
      <c r="C5" s="325"/>
      <c r="D5" s="325"/>
      <c r="E5" s="325"/>
      <c r="F5" s="325"/>
      <c r="G5" s="325"/>
    </row>
    <row r="6" spans="1:17" ht="15.75" customHeight="1" x14ac:dyDescent="0.2">
      <c r="A6" s="325"/>
      <c r="B6" s="325"/>
      <c r="C6" s="325"/>
      <c r="D6" s="18"/>
      <c r="E6" s="19" t="str">
        <f>VLOOKUP($P$1,[1]System!$N$2:$O$16,2,0)</f>
        <v>Jihočeský kraj</v>
      </c>
      <c r="F6" s="19"/>
      <c r="G6" s="20"/>
    </row>
    <row r="7" spans="1:17" ht="5.25" customHeight="1" x14ac:dyDescent="0.2">
      <c r="A7" s="326"/>
      <c r="B7" s="326"/>
      <c r="C7" s="326"/>
      <c r="D7" s="326"/>
      <c r="E7" s="326"/>
    </row>
    <row r="8" spans="1:17" ht="14.25" customHeight="1" x14ac:dyDescent="0.2">
      <c r="A8" s="327" t="s">
        <v>287</v>
      </c>
      <c r="B8" s="261" t="s">
        <v>288</v>
      </c>
      <c r="C8" s="209" t="s">
        <v>289</v>
      </c>
      <c r="D8" s="209"/>
      <c r="E8" s="209" t="s">
        <v>290</v>
      </c>
      <c r="F8" s="209"/>
      <c r="G8" s="209"/>
    </row>
    <row r="9" spans="1:17" ht="14.25" customHeight="1" x14ac:dyDescent="0.2">
      <c r="A9" s="328"/>
      <c r="B9" s="329"/>
      <c r="C9" s="218" t="s">
        <v>291</v>
      </c>
      <c r="D9" s="218"/>
      <c r="E9" s="218" t="s">
        <v>291</v>
      </c>
      <c r="F9" s="218"/>
      <c r="G9" s="218"/>
    </row>
    <row r="10" spans="1:17" ht="14.25" customHeight="1" x14ac:dyDescent="0.2">
      <c r="A10" s="328"/>
      <c r="B10" s="329"/>
      <c r="C10" s="258" t="s">
        <v>292</v>
      </c>
      <c r="D10" s="258" t="s">
        <v>293</v>
      </c>
      <c r="E10" s="258" t="s">
        <v>292</v>
      </c>
      <c r="F10" s="266" t="s">
        <v>38</v>
      </c>
      <c r="G10" s="268"/>
    </row>
    <row r="11" spans="1:17" ht="14.25" customHeight="1" x14ac:dyDescent="0.2">
      <c r="A11" s="328"/>
      <c r="B11" s="329"/>
      <c r="C11" s="209"/>
      <c r="D11" s="209" t="s">
        <v>294</v>
      </c>
      <c r="E11" s="209"/>
      <c r="F11" s="258" t="s">
        <v>295</v>
      </c>
      <c r="G11" s="258" t="s">
        <v>296</v>
      </c>
    </row>
    <row r="12" spans="1:17" ht="13.15" customHeight="1" x14ac:dyDescent="0.2">
      <c r="A12" s="330"/>
      <c r="B12" s="269" t="s">
        <v>27</v>
      </c>
      <c r="C12" s="269" t="s">
        <v>25</v>
      </c>
      <c r="D12" s="269" t="s">
        <v>25</v>
      </c>
      <c r="E12" s="269" t="s">
        <v>25</v>
      </c>
      <c r="F12" s="268" t="s">
        <v>25</v>
      </c>
      <c r="G12" s="258" t="s">
        <v>25</v>
      </c>
    </row>
    <row r="13" spans="1:17" ht="0.75" customHeight="1" x14ac:dyDescent="0.2">
      <c r="A13" s="331"/>
      <c r="B13" s="332"/>
      <c r="C13" s="332"/>
      <c r="D13" s="332"/>
      <c r="E13" s="332"/>
    </row>
    <row r="14" spans="1:17" ht="13.15" customHeight="1" x14ac:dyDescent="0.2">
      <c r="A14" s="333" t="s">
        <v>186</v>
      </c>
      <c r="B14" s="334">
        <v>0.1452</v>
      </c>
      <c r="C14" s="335">
        <v>142.61109999999999</v>
      </c>
      <c r="D14" s="336">
        <v>0.13980000000000001</v>
      </c>
      <c r="E14" s="336">
        <v>31.266300000000001</v>
      </c>
      <c r="F14" s="336">
        <v>16.865500000000001</v>
      </c>
      <c r="G14" s="336">
        <v>5.2065000000000001</v>
      </c>
      <c r="I14" s="246"/>
      <c r="J14" s="246"/>
      <c r="K14" s="246"/>
    </row>
    <row r="15" spans="1:17" ht="13.15" customHeight="1" x14ac:dyDescent="0.2">
      <c r="A15" s="337" t="s">
        <v>187</v>
      </c>
      <c r="B15" s="338">
        <v>5.8900000000000001E-2</v>
      </c>
      <c r="C15" s="339">
        <v>142.81829999999999</v>
      </c>
      <c r="D15" s="340">
        <v>1.3299999999999999E-2</v>
      </c>
      <c r="E15" s="340">
        <v>30.174700000000001</v>
      </c>
      <c r="F15" s="340">
        <v>18.538499999999999</v>
      </c>
      <c r="G15" s="340">
        <v>2.5585</v>
      </c>
    </row>
    <row r="16" spans="1:17" ht="13.15" customHeight="1" x14ac:dyDescent="0.2">
      <c r="A16" s="333" t="s">
        <v>188</v>
      </c>
      <c r="B16" s="334">
        <v>5.7500000000000002E-2</v>
      </c>
      <c r="C16" s="335">
        <v>145.90960000000001</v>
      </c>
      <c r="D16" s="336">
        <v>0.32829999999999998</v>
      </c>
      <c r="E16" s="336">
        <v>27.274899999999999</v>
      </c>
      <c r="F16" s="336">
        <v>16.6126</v>
      </c>
      <c r="G16" s="336">
        <v>1.4403999999999999</v>
      </c>
    </row>
    <row r="17" spans="1:7" ht="13.15" customHeight="1" x14ac:dyDescent="0.2">
      <c r="A17" s="337" t="s">
        <v>189</v>
      </c>
      <c r="B17" s="338">
        <v>4.19E-2</v>
      </c>
      <c r="C17" s="339">
        <v>144.53049999999999</v>
      </c>
      <c r="D17" s="340">
        <v>1.55E-2</v>
      </c>
      <c r="E17" s="340">
        <v>30.954799999999999</v>
      </c>
      <c r="F17" s="340">
        <v>16.808499999999999</v>
      </c>
      <c r="G17" s="340">
        <v>5.0461</v>
      </c>
    </row>
    <row r="18" spans="1:7" ht="13.15" customHeight="1" x14ac:dyDescent="0.2">
      <c r="A18" s="333" t="s">
        <v>190</v>
      </c>
      <c r="B18" s="334">
        <v>9.3700000000000006E-2</v>
      </c>
      <c r="C18" s="335">
        <v>144.10910000000001</v>
      </c>
      <c r="D18" s="336">
        <v>0.04</v>
      </c>
      <c r="E18" s="336">
        <v>29.341699999999999</v>
      </c>
      <c r="F18" s="336">
        <v>16.799900000000001</v>
      </c>
      <c r="G18" s="336">
        <v>3.5413999999999999</v>
      </c>
    </row>
    <row r="19" spans="1:7" ht="13.15" customHeight="1" x14ac:dyDescent="0.2">
      <c r="A19" s="337" t="s">
        <v>191</v>
      </c>
      <c r="B19" s="338">
        <v>3.3300000000000003E-2</v>
      </c>
      <c r="C19" s="339">
        <v>147.14949999999999</v>
      </c>
      <c r="D19" s="340">
        <v>0</v>
      </c>
      <c r="E19" s="340">
        <v>26.5564</v>
      </c>
      <c r="F19" s="340">
        <v>17.0656</v>
      </c>
      <c r="G19" s="340">
        <v>1.0699000000000001</v>
      </c>
    </row>
    <row r="20" spans="1:7" ht="13.15" customHeight="1" x14ac:dyDescent="0.2">
      <c r="A20" s="333" t="s">
        <v>192</v>
      </c>
      <c r="B20" s="334">
        <v>4.87E-2</v>
      </c>
      <c r="C20" s="335">
        <v>143.16900000000001</v>
      </c>
      <c r="D20" s="336">
        <v>0.82699999999999996</v>
      </c>
      <c r="E20" s="336">
        <v>29.903199999999998</v>
      </c>
      <c r="F20" s="336">
        <v>16.390899999999998</v>
      </c>
      <c r="G20" s="336">
        <v>4.8514999999999997</v>
      </c>
    </row>
    <row r="21" spans="1:7" ht="13.15" customHeight="1" x14ac:dyDescent="0.2">
      <c r="A21" s="337" t="s">
        <v>193</v>
      </c>
      <c r="B21" s="338">
        <v>0.18179999999999999</v>
      </c>
      <c r="C21" s="339">
        <v>137.0008</v>
      </c>
      <c r="D21" s="340">
        <v>8.2799999999999999E-2</v>
      </c>
      <c r="E21" s="340">
        <v>36.421300000000002</v>
      </c>
      <c r="F21" s="340">
        <v>25.187899999999999</v>
      </c>
      <c r="G21" s="340">
        <v>2.4832999999999998</v>
      </c>
    </row>
    <row r="22" spans="1:7" ht="13.15" customHeight="1" x14ac:dyDescent="0.2">
      <c r="A22" s="333" t="s">
        <v>194</v>
      </c>
      <c r="B22" s="334">
        <v>3.4099999999999998E-2</v>
      </c>
      <c r="C22" s="335">
        <v>147.01849999999999</v>
      </c>
      <c r="D22" s="336">
        <v>0</v>
      </c>
      <c r="E22" s="336">
        <v>26.549299999999999</v>
      </c>
      <c r="F22" s="336">
        <v>16.0899</v>
      </c>
      <c r="G22" s="336">
        <v>1.7262999999999999</v>
      </c>
    </row>
    <row r="23" spans="1:7" ht="13.15" customHeight="1" x14ac:dyDescent="0.2">
      <c r="A23" s="337" t="s">
        <v>195</v>
      </c>
      <c r="B23" s="338">
        <v>4.0300000000000002E-2</v>
      </c>
      <c r="C23" s="339">
        <v>146.59360000000001</v>
      </c>
      <c r="D23" s="340">
        <v>0.1472</v>
      </c>
      <c r="E23" s="340">
        <v>28.537700000000001</v>
      </c>
      <c r="F23" s="340">
        <v>17.966000000000001</v>
      </c>
      <c r="G23" s="340">
        <v>1.9538</v>
      </c>
    </row>
    <row r="24" spans="1:7" ht="13.15" customHeight="1" x14ac:dyDescent="0.2">
      <c r="A24" s="333" t="s">
        <v>196</v>
      </c>
      <c r="B24" s="334">
        <v>0.60570000000000002</v>
      </c>
      <c r="C24" s="335">
        <v>137.29689999999999</v>
      </c>
      <c r="D24" s="336">
        <v>8.1100000000000005E-2</v>
      </c>
      <c r="E24" s="336">
        <v>36.3444</v>
      </c>
      <c r="F24" s="336">
        <v>25.313700000000001</v>
      </c>
      <c r="G24" s="336">
        <v>1.0709</v>
      </c>
    </row>
    <row r="25" spans="1:7" ht="13.15" customHeight="1" x14ac:dyDescent="0.2">
      <c r="A25" s="337" t="s">
        <v>197</v>
      </c>
      <c r="B25" s="338">
        <v>0.13969999999999999</v>
      </c>
      <c r="C25" s="339">
        <v>143.89879999999999</v>
      </c>
      <c r="D25" s="340">
        <v>0.90780000000000005</v>
      </c>
      <c r="E25" s="340">
        <v>25.0976</v>
      </c>
      <c r="F25" s="340">
        <v>17.378</v>
      </c>
      <c r="G25" s="340">
        <v>0.87329999999999997</v>
      </c>
    </row>
    <row r="26" spans="1:7" ht="13.15" customHeight="1" x14ac:dyDescent="0.2">
      <c r="A26" s="333" t="s">
        <v>198</v>
      </c>
      <c r="B26" s="334">
        <v>3.44E-2</v>
      </c>
      <c r="C26" s="335">
        <v>146.66739999999999</v>
      </c>
      <c r="D26" s="336">
        <v>0.37709999999999999</v>
      </c>
      <c r="E26" s="336">
        <v>26.337700000000002</v>
      </c>
      <c r="F26" s="336">
        <v>16.703199999999999</v>
      </c>
      <c r="G26" s="336">
        <v>0.60440000000000005</v>
      </c>
    </row>
    <row r="27" spans="1:7" ht="13.15" customHeight="1" x14ac:dyDescent="0.2">
      <c r="A27" s="337" t="s">
        <v>199</v>
      </c>
      <c r="B27" s="338">
        <v>0.1525</v>
      </c>
      <c r="C27" s="339">
        <v>143.45760000000001</v>
      </c>
      <c r="D27" s="340">
        <v>6.8500000000000005E-2</v>
      </c>
      <c r="E27" s="340">
        <v>30.0044</v>
      </c>
      <c r="F27" s="340">
        <v>16.567599999999999</v>
      </c>
      <c r="G27" s="340">
        <v>4.8026</v>
      </c>
    </row>
    <row r="28" spans="1:7" ht="13.15" customHeight="1" x14ac:dyDescent="0.2">
      <c r="A28" s="333" t="s">
        <v>200</v>
      </c>
      <c r="B28" s="334">
        <v>8.4500000000000006E-2</v>
      </c>
      <c r="C28" s="335">
        <v>141.8501</v>
      </c>
      <c r="D28" s="336">
        <v>2.46E-2</v>
      </c>
      <c r="E28" s="336">
        <v>31.5153</v>
      </c>
      <c r="F28" s="336">
        <v>16.611499999999999</v>
      </c>
      <c r="G28" s="336">
        <v>5.4256000000000002</v>
      </c>
    </row>
    <row r="29" spans="1:7" ht="13.15" customHeight="1" x14ac:dyDescent="0.2">
      <c r="A29" s="337" t="s">
        <v>201</v>
      </c>
      <c r="B29" s="338">
        <v>6.4199999999999993E-2</v>
      </c>
      <c r="C29" s="339">
        <v>148.56569999999999</v>
      </c>
      <c r="D29" s="340">
        <v>8.8848000000000003</v>
      </c>
      <c r="E29" s="340">
        <v>32.3215</v>
      </c>
      <c r="F29" s="340">
        <v>18.776</v>
      </c>
      <c r="G29" s="340">
        <v>5.5378999999999996</v>
      </c>
    </row>
    <row r="30" spans="1:7" ht="13.15" customHeight="1" x14ac:dyDescent="0.2">
      <c r="A30" s="333" t="s">
        <v>202</v>
      </c>
      <c r="B30" s="334">
        <v>0.1237</v>
      </c>
      <c r="C30" s="335">
        <v>142.20140000000001</v>
      </c>
      <c r="D30" s="336">
        <v>4.1205999999999996</v>
      </c>
      <c r="E30" s="336">
        <v>31.441299999999998</v>
      </c>
      <c r="F30" s="336">
        <v>18.484100000000002</v>
      </c>
      <c r="G30" s="336">
        <v>5.1974</v>
      </c>
    </row>
    <row r="31" spans="1:7" ht="13.15" customHeight="1" x14ac:dyDescent="0.2">
      <c r="A31" s="337" t="s">
        <v>203</v>
      </c>
      <c r="B31" s="338">
        <v>0.93579999999999997</v>
      </c>
      <c r="C31" s="339">
        <v>133.05629999999999</v>
      </c>
      <c r="D31" s="340">
        <v>0.29289999999999999</v>
      </c>
      <c r="E31" s="340">
        <v>40.9193</v>
      </c>
      <c r="F31" s="340">
        <v>25.6524</v>
      </c>
      <c r="G31" s="340">
        <v>3.1776</v>
      </c>
    </row>
    <row r="32" spans="1:7" ht="13.15" customHeight="1" x14ac:dyDescent="0.2">
      <c r="A32" s="333" t="s">
        <v>204</v>
      </c>
      <c r="B32" s="334">
        <v>2.5059999999999998</v>
      </c>
      <c r="C32" s="335">
        <v>130.94460000000001</v>
      </c>
      <c r="D32" s="336">
        <v>0.11609999999999999</v>
      </c>
      <c r="E32" s="336">
        <v>42.716099999999997</v>
      </c>
      <c r="F32" s="336">
        <v>26.095700000000001</v>
      </c>
      <c r="G32" s="336">
        <v>3.5285000000000002</v>
      </c>
    </row>
    <row r="33" spans="1:7" ht="13.15" customHeight="1" x14ac:dyDescent="0.2">
      <c r="A33" s="337" t="s">
        <v>205</v>
      </c>
      <c r="B33" s="338">
        <v>1.5972999999999999</v>
      </c>
      <c r="C33" s="339">
        <v>130.92619999999999</v>
      </c>
      <c r="D33" s="340">
        <v>8.5999999999999993E-2</v>
      </c>
      <c r="E33" s="340">
        <v>42.741700000000002</v>
      </c>
      <c r="F33" s="340">
        <v>26.030799999999999</v>
      </c>
      <c r="G33" s="340">
        <v>3.6713</v>
      </c>
    </row>
    <row r="34" spans="1:7" ht="13.15" customHeight="1" x14ac:dyDescent="0.2">
      <c r="A34" s="333" t="s">
        <v>206</v>
      </c>
      <c r="B34" s="334">
        <v>1.4790000000000001</v>
      </c>
      <c r="C34" s="335">
        <v>132.2131</v>
      </c>
      <c r="D34" s="336">
        <v>2.9000000000000001E-2</v>
      </c>
      <c r="E34" s="336">
        <v>41.580399999999997</v>
      </c>
      <c r="F34" s="336">
        <v>25.471</v>
      </c>
      <c r="G34" s="336">
        <v>5.8021000000000003</v>
      </c>
    </row>
    <row r="35" spans="1:7" ht="13.15" customHeight="1" x14ac:dyDescent="0.2">
      <c r="A35" s="337" t="s">
        <v>207</v>
      </c>
      <c r="B35" s="338">
        <v>0.1623</v>
      </c>
      <c r="C35" s="339">
        <v>134.80539999999999</v>
      </c>
      <c r="D35" s="340">
        <v>0</v>
      </c>
      <c r="E35" s="340">
        <v>39.675400000000003</v>
      </c>
      <c r="F35" s="340">
        <v>26.708300000000001</v>
      </c>
      <c r="G35" s="340">
        <v>2.1450999999999998</v>
      </c>
    </row>
    <row r="36" spans="1:7" ht="13.15" customHeight="1" x14ac:dyDescent="0.2">
      <c r="A36" s="333" t="s">
        <v>208</v>
      </c>
      <c r="B36" s="334">
        <v>5.6099999999999997E-2</v>
      </c>
      <c r="C36" s="335">
        <v>132.48920000000001</v>
      </c>
      <c r="D36" s="336">
        <v>0</v>
      </c>
      <c r="E36" s="336">
        <v>40.181800000000003</v>
      </c>
      <c r="F36" s="336">
        <v>26.647200000000002</v>
      </c>
      <c r="G36" s="336">
        <v>3.2826</v>
      </c>
    </row>
    <row r="37" spans="1:7" ht="13.15" customHeight="1" x14ac:dyDescent="0.2">
      <c r="A37" s="337" t="s">
        <v>209</v>
      </c>
      <c r="B37" s="338">
        <v>0.76080000000000003</v>
      </c>
      <c r="C37" s="339">
        <v>132.2621</v>
      </c>
      <c r="D37" s="340">
        <v>0.1017</v>
      </c>
      <c r="E37" s="340">
        <v>41.596400000000003</v>
      </c>
      <c r="F37" s="340">
        <v>25.4879</v>
      </c>
      <c r="G37" s="340">
        <v>4.1601999999999997</v>
      </c>
    </row>
    <row r="38" spans="1:7" ht="13.15" customHeight="1" x14ac:dyDescent="0.2">
      <c r="A38" s="333" t="s">
        <v>210</v>
      </c>
      <c r="B38" s="334">
        <v>0.20080000000000001</v>
      </c>
      <c r="C38" s="335">
        <v>146.26750000000001</v>
      </c>
      <c r="D38" s="336">
        <v>0.25669999999999998</v>
      </c>
      <c r="E38" s="336">
        <v>27.256699999999999</v>
      </c>
      <c r="F38" s="336">
        <v>15.8969</v>
      </c>
      <c r="G38" s="336">
        <v>2.5535999999999999</v>
      </c>
    </row>
    <row r="39" spans="1:7" ht="13.15" customHeight="1" x14ac:dyDescent="0.2">
      <c r="A39" s="337" t="s">
        <v>211</v>
      </c>
      <c r="B39" s="338">
        <v>0.64349999999999996</v>
      </c>
      <c r="C39" s="339">
        <v>143.86199999999999</v>
      </c>
      <c r="D39" s="340">
        <v>0.1502</v>
      </c>
      <c r="E39" s="340">
        <v>30.0733</v>
      </c>
      <c r="F39" s="340">
        <v>16.606200000000001</v>
      </c>
      <c r="G39" s="340">
        <v>3.8184</v>
      </c>
    </row>
    <row r="40" spans="1:7" ht="13.15" customHeight="1" x14ac:dyDescent="0.2">
      <c r="A40" s="333" t="s">
        <v>212</v>
      </c>
      <c r="B40" s="334">
        <v>6.5100000000000005E-2</v>
      </c>
      <c r="C40" s="335">
        <v>148.3098</v>
      </c>
      <c r="D40" s="336">
        <v>0.64129999999999998</v>
      </c>
      <c r="E40" s="336">
        <v>26.240300000000001</v>
      </c>
      <c r="F40" s="336">
        <v>16.640999999999998</v>
      </c>
      <c r="G40" s="336">
        <v>1.3509</v>
      </c>
    </row>
    <row r="41" spans="1:7" ht="13.15" customHeight="1" x14ac:dyDescent="0.2">
      <c r="A41" s="337" t="s">
        <v>213</v>
      </c>
      <c r="B41" s="338">
        <v>6.8400000000000002E-2</v>
      </c>
      <c r="C41" s="339">
        <v>142.50200000000001</v>
      </c>
      <c r="D41" s="340">
        <v>0</v>
      </c>
      <c r="E41" s="340">
        <v>30.961400000000001</v>
      </c>
      <c r="F41" s="340">
        <v>17.120999999999999</v>
      </c>
      <c r="G41" s="340">
        <v>5.8784000000000001</v>
      </c>
    </row>
    <row r="42" spans="1:7" ht="13.15" customHeight="1" x14ac:dyDescent="0.2">
      <c r="A42" s="333" t="s">
        <v>214</v>
      </c>
      <c r="B42" s="334">
        <v>0.15029999999999999</v>
      </c>
      <c r="C42" s="335">
        <v>143.2715</v>
      </c>
      <c r="D42" s="336">
        <v>3.09E-2</v>
      </c>
      <c r="E42" s="336">
        <v>30.326599999999999</v>
      </c>
      <c r="F42" s="336">
        <v>16.356400000000001</v>
      </c>
      <c r="G42" s="336">
        <v>5.0810000000000004</v>
      </c>
    </row>
    <row r="43" spans="1:7" ht="13.15" customHeight="1" x14ac:dyDescent="0.2">
      <c r="A43" s="337" t="s">
        <v>215</v>
      </c>
      <c r="B43" s="338">
        <v>0.13300000000000001</v>
      </c>
      <c r="C43" s="339">
        <v>142.88939999999999</v>
      </c>
      <c r="D43" s="340">
        <v>0.1067</v>
      </c>
      <c r="E43" s="340">
        <v>30.6739</v>
      </c>
      <c r="F43" s="340">
        <v>18.1173</v>
      </c>
      <c r="G43" s="340">
        <v>4.4397000000000002</v>
      </c>
    </row>
    <row r="44" spans="1:7" ht="13.15" customHeight="1" x14ac:dyDescent="0.2">
      <c r="A44" s="333" t="s">
        <v>216</v>
      </c>
      <c r="B44" s="334">
        <v>4.7899999999999998E-2</v>
      </c>
      <c r="C44" s="335">
        <v>131.91380000000001</v>
      </c>
      <c r="D44" s="336">
        <v>1.21E-2</v>
      </c>
      <c r="E44" s="336">
        <v>41.46</v>
      </c>
      <c r="F44" s="336">
        <v>24.347100000000001</v>
      </c>
      <c r="G44" s="336">
        <v>5.069</v>
      </c>
    </row>
    <row r="45" spans="1:7" ht="13.15" customHeight="1" x14ac:dyDescent="0.2">
      <c r="A45" s="337" t="s">
        <v>217</v>
      </c>
      <c r="B45" s="338">
        <v>0.19589999999999999</v>
      </c>
      <c r="C45" s="339">
        <v>138.8425</v>
      </c>
      <c r="D45" s="340">
        <v>0.39329999999999998</v>
      </c>
      <c r="E45" s="340">
        <v>34.2121</v>
      </c>
      <c r="F45" s="340">
        <v>16.475100000000001</v>
      </c>
      <c r="G45" s="340">
        <v>7.9359999999999999</v>
      </c>
    </row>
    <row r="46" spans="1:7" ht="13.15" customHeight="1" x14ac:dyDescent="0.2">
      <c r="A46" s="333" t="s">
        <v>218</v>
      </c>
      <c r="B46" s="334">
        <v>0.23799999999999999</v>
      </c>
      <c r="C46" s="335">
        <v>142.94630000000001</v>
      </c>
      <c r="D46" s="336">
        <v>0.2114</v>
      </c>
      <c r="E46" s="336">
        <v>30.1678</v>
      </c>
      <c r="F46" s="336">
        <v>16.206299999999999</v>
      </c>
      <c r="G46" s="336">
        <v>3.7690000000000001</v>
      </c>
    </row>
    <row r="47" spans="1:7" ht="13.15" customHeight="1" x14ac:dyDescent="0.2">
      <c r="A47" s="337" t="s">
        <v>219</v>
      </c>
      <c r="B47" s="338">
        <v>0.15529999999999999</v>
      </c>
      <c r="C47" s="339">
        <v>145.58359999999999</v>
      </c>
      <c r="D47" s="340">
        <v>0.33479999999999999</v>
      </c>
      <c r="E47" s="340">
        <v>25.9833</v>
      </c>
      <c r="F47" s="340">
        <v>15.967599999999999</v>
      </c>
      <c r="G47" s="340">
        <v>3.9539</v>
      </c>
    </row>
    <row r="48" spans="1:7" ht="13.15" customHeight="1" x14ac:dyDescent="0.2">
      <c r="A48" s="333" t="s">
        <v>220</v>
      </c>
      <c r="B48" s="334">
        <v>0.4002</v>
      </c>
      <c r="C48" s="335">
        <v>138.34280000000001</v>
      </c>
      <c r="D48" s="336">
        <v>2.0764999999999998</v>
      </c>
      <c r="E48" s="336">
        <v>28.803999999999998</v>
      </c>
      <c r="F48" s="336">
        <v>16.295000000000002</v>
      </c>
      <c r="G48" s="336">
        <v>7.54</v>
      </c>
    </row>
    <row r="49" spans="1:7" ht="13.15" customHeight="1" x14ac:dyDescent="0.2">
      <c r="A49" s="337" t="s">
        <v>221</v>
      </c>
      <c r="B49" s="338">
        <v>0.93159999999999998</v>
      </c>
      <c r="C49" s="339">
        <v>144.8424</v>
      </c>
      <c r="D49" s="340">
        <v>0.28199999999999997</v>
      </c>
      <c r="E49" s="340">
        <v>29.0276</v>
      </c>
      <c r="F49" s="340">
        <v>16.2759</v>
      </c>
      <c r="G49" s="340">
        <v>3.8561000000000001</v>
      </c>
    </row>
    <row r="50" spans="1:7" ht="13.15" customHeight="1" x14ac:dyDescent="0.2">
      <c r="A50" s="333" t="s">
        <v>222</v>
      </c>
      <c r="B50" s="334">
        <v>0.14280000000000001</v>
      </c>
      <c r="C50" s="335">
        <v>143.6173</v>
      </c>
      <c r="D50" s="336">
        <v>0.14799999999999999</v>
      </c>
      <c r="E50" s="336">
        <v>29.714500000000001</v>
      </c>
      <c r="F50" s="336">
        <v>15.9491</v>
      </c>
      <c r="G50" s="336">
        <v>4.1285999999999996</v>
      </c>
    </row>
    <row r="51" spans="1:7" ht="13.15" customHeight="1" x14ac:dyDescent="0.2">
      <c r="A51" s="337" t="s">
        <v>223</v>
      </c>
      <c r="B51" s="338">
        <v>0.24429999999999999</v>
      </c>
      <c r="C51" s="339">
        <v>143.56950000000001</v>
      </c>
      <c r="D51" s="340">
        <v>8.2199999999999995E-2</v>
      </c>
      <c r="E51" s="340">
        <v>29.726199999999999</v>
      </c>
      <c r="F51" s="340">
        <v>16.609400000000001</v>
      </c>
      <c r="G51" s="340">
        <v>5.2245999999999997</v>
      </c>
    </row>
    <row r="52" spans="1:7" ht="13.15" customHeight="1" x14ac:dyDescent="0.2">
      <c r="A52" s="333" t="s">
        <v>224</v>
      </c>
      <c r="B52" s="334">
        <v>1.6468</v>
      </c>
      <c r="C52" s="335">
        <v>142.43530000000001</v>
      </c>
      <c r="D52" s="336">
        <v>0.2666</v>
      </c>
      <c r="E52" s="336">
        <v>30.587700000000002</v>
      </c>
      <c r="F52" s="336">
        <v>16.450199999999999</v>
      </c>
      <c r="G52" s="336">
        <v>4.3766999999999996</v>
      </c>
    </row>
    <row r="53" spans="1:7" ht="13.15" customHeight="1" x14ac:dyDescent="0.2">
      <c r="A53" s="337" t="s">
        <v>225</v>
      </c>
      <c r="B53" s="338">
        <v>0.71309999999999996</v>
      </c>
      <c r="C53" s="339">
        <v>138.16079999999999</v>
      </c>
      <c r="D53" s="340">
        <v>1.4E-3</v>
      </c>
      <c r="E53" s="340">
        <v>35.185200000000002</v>
      </c>
      <c r="F53" s="340">
        <v>17.624600000000001</v>
      </c>
      <c r="G53" s="340">
        <v>5.5754999999999999</v>
      </c>
    </row>
    <row r="54" spans="1:7" ht="13.15" customHeight="1" x14ac:dyDescent="0.2">
      <c r="A54" s="333" t="s">
        <v>226</v>
      </c>
      <c r="B54" s="334">
        <v>0.44219999999999998</v>
      </c>
      <c r="C54" s="335">
        <v>142.51169999999999</v>
      </c>
      <c r="D54" s="336">
        <v>1.5100000000000001E-2</v>
      </c>
      <c r="E54" s="336">
        <v>34.178100000000001</v>
      </c>
      <c r="F54" s="336">
        <v>16.4391</v>
      </c>
      <c r="G54" s="336">
        <v>7.3376000000000001</v>
      </c>
    </row>
    <row r="55" spans="1:7" ht="13.15" customHeight="1" x14ac:dyDescent="0.2">
      <c r="A55" s="337" t="s">
        <v>227</v>
      </c>
      <c r="B55" s="338">
        <v>5.6099999999999997E-2</v>
      </c>
      <c r="C55" s="339">
        <v>140.4435</v>
      </c>
      <c r="D55" s="340">
        <v>0.54900000000000004</v>
      </c>
      <c r="E55" s="340">
        <v>33.3994</v>
      </c>
      <c r="F55" s="340">
        <v>15.241899999999999</v>
      </c>
      <c r="G55" s="340">
        <v>9.6544000000000008</v>
      </c>
    </row>
    <row r="56" spans="1:7" ht="13.15" customHeight="1" x14ac:dyDescent="0.2">
      <c r="A56" s="333" t="s">
        <v>228</v>
      </c>
      <c r="B56" s="334">
        <v>0.13289999999999999</v>
      </c>
      <c r="C56" s="335">
        <v>142.88380000000001</v>
      </c>
      <c r="D56" s="336">
        <v>5.4999999999999997E-3</v>
      </c>
      <c r="E56" s="336">
        <v>32.932099999999998</v>
      </c>
      <c r="F56" s="336">
        <v>16.724399999999999</v>
      </c>
      <c r="G56" s="336">
        <v>5.7112999999999996</v>
      </c>
    </row>
    <row r="57" spans="1:7" ht="13.15" customHeight="1" x14ac:dyDescent="0.2">
      <c r="A57" s="337" t="s">
        <v>229</v>
      </c>
      <c r="B57" s="338">
        <v>0.46489999999999998</v>
      </c>
      <c r="C57" s="339">
        <v>140.56020000000001</v>
      </c>
      <c r="D57" s="340">
        <v>0.17</v>
      </c>
      <c r="E57" s="340">
        <v>32.341200000000001</v>
      </c>
      <c r="F57" s="340">
        <v>16.413599999999999</v>
      </c>
      <c r="G57" s="340">
        <v>6.6604000000000001</v>
      </c>
    </row>
    <row r="58" spans="1:7" ht="13.15" customHeight="1" x14ac:dyDescent="0.2">
      <c r="A58" s="333" t="s">
        <v>230</v>
      </c>
      <c r="B58" s="334">
        <v>5.8700000000000002E-2</v>
      </c>
      <c r="C58" s="335">
        <v>147.16210000000001</v>
      </c>
      <c r="D58" s="336">
        <v>1.0190999999999999</v>
      </c>
      <c r="E58" s="336">
        <v>27.219200000000001</v>
      </c>
      <c r="F58" s="336">
        <v>16.502600000000001</v>
      </c>
      <c r="G58" s="336">
        <v>1.5229999999999999</v>
      </c>
    </row>
    <row r="59" spans="1:7" ht="13.15" customHeight="1" x14ac:dyDescent="0.2">
      <c r="A59" s="337" t="s">
        <v>231</v>
      </c>
      <c r="B59" s="338">
        <v>4.3700000000000003E-2</v>
      </c>
      <c r="C59" s="339">
        <v>146.08260000000001</v>
      </c>
      <c r="D59" s="340">
        <v>0.1426</v>
      </c>
      <c r="E59" s="340">
        <v>29.132000000000001</v>
      </c>
      <c r="F59" s="340">
        <v>15.942299999999999</v>
      </c>
      <c r="G59" s="340">
        <v>5.0197000000000003</v>
      </c>
    </row>
    <row r="60" spans="1:7" ht="13.15" customHeight="1" x14ac:dyDescent="0.2">
      <c r="A60" s="333" t="s">
        <v>232</v>
      </c>
      <c r="B60" s="334">
        <v>0.39119999999999999</v>
      </c>
      <c r="C60" s="335">
        <v>143.84200000000001</v>
      </c>
      <c r="D60" s="336">
        <v>0.19370000000000001</v>
      </c>
      <c r="E60" s="336">
        <v>29.9238</v>
      </c>
      <c r="F60" s="336">
        <v>16.3764</v>
      </c>
      <c r="G60" s="336">
        <v>4.7824999999999998</v>
      </c>
    </row>
    <row r="61" spans="1:7" ht="13.15" customHeight="1" x14ac:dyDescent="0.2">
      <c r="A61" s="337" t="s">
        <v>233</v>
      </c>
      <c r="B61" s="338">
        <v>0.1128</v>
      </c>
      <c r="C61" s="339">
        <v>143.72</v>
      </c>
      <c r="D61" s="340">
        <v>0.26040000000000002</v>
      </c>
      <c r="E61" s="340">
        <v>29.732199999999999</v>
      </c>
      <c r="F61" s="340">
        <v>16.0181</v>
      </c>
      <c r="G61" s="340">
        <v>4.2032999999999996</v>
      </c>
    </row>
    <row r="62" spans="1:7" ht="13.15" customHeight="1" x14ac:dyDescent="0.2">
      <c r="A62" s="333" t="s">
        <v>234</v>
      </c>
      <c r="B62" s="334">
        <v>9.2299999999999993E-2</v>
      </c>
      <c r="C62" s="335">
        <v>143.9255</v>
      </c>
      <c r="D62" s="336">
        <v>3.2399999999999998E-2</v>
      </c>
      <c r="E62" s="336">
        <v>29.592099999999999</v>
      </c>
      <c r="F62" s="336">
        <v>16.389700000000001</v>
      </c>
      <c r="G62" s="336">
        <v>6.5122</v>
      </c>
    </row>
    <row r="63" spans="1:7" ht="13.15" customHeight="1" x14ac:dyDescent="0.2">
      <c r="A63" s="337" t="s">
        <v>235</v>
      </c>
      <c r="B63" s="338">
        <v>0.19170000000000001</v>
      </c>
      <c r="C63" s="339">
        <v>145.83850000000001</v>
      </c>
      <c r="D63" s="340">
        <v>7.4899999999999994E-2</v>
      </c>
      <c r="E63" s="340">
        <v>27.371099999999998</v>
      </c>
      <c r="F63" s="340">
        <v>15.6478</v>
      </c>
      <c r="G63" s="340">
        <v>2.7545999999999999</v>
      </c>
    </row>
    <row r="64" spans="1:7" ht="13.15" customHeight="1" x14ac:dyDescent="0.2">
      <c r="A64" s="333" t="s">
        <v>236</v>
      </c>
      <c r="B64" s="334">
        <v>4.48E-2</v>
      </c>
      <c r="C64" s="335">
        <v>140.00309999999999</v>
      </c>
      <c r="D64" s="336">
        <v>0</v>
      </c>
      <c r="E64" s="336">
        <v>35.3553</v>
      </c>
      <c r="F64" s="336">
        <v>16.9072</v>
      </c>
      <c r="G64" s="336">
        <v>8.4255999999999993</v>
      </c>
    </row>
    <row r="65" spans="1:7" ht="13.15" customHeight="1" x14ac:dyDescent="0.2">
      <c r="A65" s="337" t="s">
        <v>237</v>
      </c>
      <c r="B65" s="338">
        <v>3.8800000000000001E-2</v>
      </c>
      <c r="C65" s="339">
        <v>150.3579</v>
      </c>
      <c r="D65" s="340">
        <v>3.1292</v>
      </c>
      <c r="E65" s="340">
        <v>25.515899999999998</v>
      </c>
      <c r="F65" s="340">
        <v>16.613299999999999</v>
      </c>
      <c r="G65" s="340">
        <v>0.4486</v>
      </c>
    </row>
    <row r="66" spans="1:7" ht="13.15" customHeight="1" x14ac:dyDescent="0.2">
      <c r="A66" s="333" t="s">
        <v>238</v>
      </c>
      <c r="B66" s="334">
        <v>0.253</v>
      </c>
      <c r="C66" s="335">
        <v>144.64060000000001</v>
      </c>
      <c r="D66" s="336">
        <v>0.46650000000000003</v>
      </c>
      <c r="E66" s="336">
        <v>26.999500000000001</v>
      </c>
      <c r="F66" s="336">
        <v>14.672700000000001</v>
      </c>
      <c r="G66" s="336">
        <v>6.2423000000000002</v>
      </c>
    </row>
    <row r="67" spans="1:7" ht="13.15" customHeight="1" x14ac:dyDescent="0.2">
      <c r="A67" s="337" t="s">
        <v>239</v>
      </c>
      <c r="B67" s="338">
        <v>6.59E-2</v>
      </c>
      <c r="C67" s="339">
        <v>137.93100000000001</v>
      </c>
      <c r="D67" s="340">
        <v>0.27060000000000001</v>
      </c>
      <c r="E67" s="340">
        <v>35.687899999999999</v>
      </c>
      <c r="F67" s="340">
        <v>16.438300000000002</v>
      </c>
      <c r="G67" s="340">
        <v>10.554399999999999</v>
      </c>
    </row>
    <row r="68" spans="1:7" ht="13.15" customHeight="1" x14ac:dyDescent="0.2">
      <c r="A68" s="333" t="s">
        <v>240</v>
      </c>
      <c r="B68" s="334">
        <v>0.48170000000000002</v>
      </c>
      <c r="C68" s="335">
        <v>143.66069999999999</v>
      </c>
      <c r="D68" s="336">
        <v>0.18629999999999999</v>
      </c>
      <c r="E68" s="336">
        <v>29.654699999999998</v>
      </c>
      <c r="F68" s="336">
        <v>16.087199999999999</v>
      </c>
      <c r="G68" s="336">
        <v>3.7239</v>
      </c>
    </row>
    <row r="69" spans="1:7" ht="13.15" customHeight="1" x14ac:dyDescent="0.2">
      <c r="A69" s="337" t="s">
        <v>241</v>
      </c>
      <c r="B69" s="338">
        <v>1.4258999999999999</v>
      </c>
      <c r="C69" s="339">
        <v>142.20070000000001</v>
      </c>
      <c r="D69" s="340">
        <v>0.20910000000000001</v>
      </c>
      <c r="E69" s="340">
        <v>31.319600000000001</v>
      </c>
      <c r="F69" s="340">
        <v>15.792299999999999</v>
      </c>
      <c r="G69" s="340">
        <v>7.8426999999999998</v>
      </c>
    </row>
    <row r="70" spans="1:7" ht="13.15" customHeight="1" x14ac:dyDescent="0.2">
      <c r="A70" s="333" t="s">
        <v>242</v>
      </c>
      <c r="B70" s="334">
        <v>0.29389999999999999</v>
      </c>
      <c r="C70" s="335">
        <v>145.3563</v>
      </c>
      <c r="D70" s="336">
        <v>0.30180000000000001</v>
      </c>
      <c r="E70" s="336">
        <v>28.4786</v>
      </c>
      <c r="F70" s="336">
        <v>15.712</v>
      </c>
      <c r="G70" s="336">
        <v>4.9432999999999998</v>
      </c>
    </row>
    <row r="71" spans="1:7" ht="13.15" customHeight="1" x14ac:dyDescent="0.2">
      <c r="A71" s="337" t="s">
        <v>243</v>
      </c>
      <c r="B71" s="338">
        <v>0.58579999999999999</v>
      </c>
      <c r="C71" s="339">
        <v>146.2407</v>
      </c>
      <c r="D71" s="340">
        <v>0.88839999999999997</v>
      </c>
      <c r="E71" s="340">
        <v>28.134899999999998</v>
      </c>
      <c r="F71" s="340">
        <v>15.998200000000001</v>
      </c>
      <c r="G71" s="340">
        <v>5.0069999999999997</v>
      </c>
    </row>
    <row r="72" spans="1:7" ht="13.15" customHeight="1" x14ac:dyDescent="0.2">
      <c r="A72" s="333" t="s">
        <v>244</v>
      </c>
      <c r="B72" s="334">
        <v>7.3599999999999999E-2</v>
      </c>
      <c r="C72" s="335">
        <v>142.8999</v>
      </c>
      <c r="D72" s="336">
        <v>1.899</v>
      </c>
      <c r="E72" s="336">
        <v>32.099800000000002</v>
      </c>
      <c r="F72" s="336">
        <v>16.702200000000001</v>
      </c>
      <c r="G72" s="336">
        <v>7.4687000000000001</v>
      </c>
    </row>
    <row r="73" spans="1:7" ht="13.15" customHeight="1" x14ac:dyDescent="0.2">
      <c r="A73" s="337" t="s">
        <v>245</v>
      </c>
      <c r="B73" s="338">
        <v>0.36549999999999999</v>
      </c>
      <c r="C73" s="339">
        <v>132.65549999999999</v>
      </c>
      <c r="D73" s="340">
        <v>0.18859999999999999</v>
      </c>
      <c r="E73" s="340">
        <v>43.083199999999998</v>
      </c>
      <c r="F73" s="340">
        <v>24.0762</v>
      </c>
      <c r="G73" s="340">
        <v>4.6189999999999998</v>
      </c>
    </row>
    <row r="74" spans="1:7" x14ac:dyDescent="0.2">
      <c r="A74" s="333" t="s">
        <v>246</v>
      </c>
      <c r="B74" s="334">
        <v>1.0259</v>
      </c>
      <c r="C74" s="335">
        <v>135.62010000000001</v>
      </c>
      <c r="D74" s="336">
        <v>0.94269999999999998</v>
      </c>
      <c r="E74" s="336">
        <v>31.383099999999999</v>
      </c>
      <c r="F74" s="336">
        <v>15.989699999999999</v>
      </c>
      <c r="G74" s="336">
        <v>9.9795999999999996</v>
      </c>
    </row>
    <row r="75" spans="1:7" x14ac:dyDescent="0.2">
      <c r="A75" s="337" t="s">
        <v>247</v>
      </c>
      <c r="B75" s="338">
        <v>9.3399999999999997E-2</v>
      </c>
      <c r="C75" s="339">
        <v>138.096</v>
      </c>
      <c r="D75" s="340">
        <v>1.2877000000000001</v>
      </c>
      <c r="E75" s="340">
        <v>35.103200000000001</v>
      </c>
      <c r="F75" s="340">
        <v>15.1503</v>
      </c>
      <c r="G75" s="340">
        <v>12.6622</v>
      </c>
    </row>
    <row r="76" spans="1:7" x14ac:dyDescent="0.2">
      <c r="A76" s="333" t="s">
        <v>248</v>
      </c>
      <c r="B76" s="334">
        <v>0.32979999999999998</v>
      </c>
      <c r="C76" s="335">
        <v>147.70519999999999</v>
      </c>
      <c r="D76" s="336">
        <v>14.247999999999999</v>
      </c>
      <c r="E76" s="336">
        <v>30.9892</v>
      </c>
      <c r="F76" s="336">
        <v>17.313700000000001</v>
      </c>
      <c r="G76" s="336">
        <v>7.9302000000000001</v>
      </c>
    </row>
    <row r="77" spans="1:7" x14ac:dyDescent="0.2">
      <c r="A77" s="337" t="s">
        <v>249</v>
      </c>
      <c r="B77" s="338">
        <v>0.63649999999999995</v>
      </c>
      <c r="C77" s="339">
        <v>139.8793</v>
      </c>
      <c r="D77" s="340">
        <v>1.5507</v>
      </c>
      <c r="E77" s="340">
        <v>24.5139</v>
      </c>
      <c r="F77" s="340">
        <v>18.6206</v>
      </c>
      <c r="G77" s="340">
        <v>3.8117999999999999</v>
      </c>
    </row>
    <row r="78" spans="1:7" x14ac:dyDescent="0.2">
      <c r="A78" s="333" t="s">
        <v>250</v>
      </c>
      <c r="B78" s="334">
        <v>0.30199999999999999</v>
      </c>
      <c r="C78" s="335">
        <v>143.19479999999999</v>
      </c>
      <c r="D78" s="336">
        <v>4.3445</v>
      </c>
      <c r="E78" s="336">
        <v>28.129200000000001</v>
      </c>
      <c r="F78" s="336">
        <v>15.7233</v>
      </c>
      <c r="G78" s="336">
        <v>5.4770000000000003</v>
      </c>
    </row>
    <row r="79" spans="1:7" x14ac:dyDescent="0.2">
      <c r="A79" s="337" t="s">
        <v>251</v>
      </c>
      <c r="B79" s="338">
        <v>0.12970000000000001</v>
      </c>
      <c r="C79" s="339">
        <v>140.89259999999999</v>
      </c>
      <c r="D79" s="340">
        <v>2.4358</v>
      </c>
      <c r="E79" s="340">
        <v>28.626000000000001</v>
      </c>
      <c r="F79" s="340">
        <v>16.143999999999998</v>
      </c>
      <c r="G79" s="340">
        <v>7.5522</v>
      </c>
    </row>
    <row r="80" spans="1:7" x14ac:dyDescent="0.2">
      <c r="A80" s="333" t="s">
        <v>252</v>
      </c>
      <c r="B80" s="334">
        <v>6.5299999999999997E-2</v>
      </c>
      <c r="C80" s="335">
        <v>136.77340000000001</v>
      </c>
      <c r="D80" s="336">
        <v>0.67500000000000004</v>
      </c>
      <c r="E80" s="336">
        <v>36.651800000000001</v>
      </c>
      <c r="F80" s="336">
        <v>16.8918</v>
      </c>
      <c r="G80" s="336">
        <v>11.581</v>
      </c>
    </row>
    <row r="81" spans="1:7" x14ac:dyDescent="0.2">
      <c r="A81" s="337" t="s">
        <v>253</v>
      </c>
      <c r="B81" s="338">
        <v>3.6400000000000002E-2</v>
      </c>
      <c r="C81" s="339">
        <v>141.44149999999999</v>
      </c>
      <c r="D81" s="340">
        <v>0.85699999999999998</v>
      </c>
      <c r="E81" s="340">
        <v>33.114800000000002</v>
      </c>
      <c r="F81" s="340">
        <v>14.6989</v>
      </c>
      <c r="G81" s="340">
        <v>9.5235000000000003</v>
      </c>
    </row>
    <row r="82" spans="1:7" x14ac:dyDescent="0.2">
      <c r="A82" s="333" t="s">
        <v>254</v>
      </c>
      <c r="B82" s="334">
        <v>0.11</v>
      </c>
      <c r="C82" s="335">
        <v>139.28739999999999</v>
      </c>
      <c r="D82" s="336">
        <v>1.1367</v>
      </c>
      <c r="E82" s="336">
        <v>35.218600000000002</v>
      </c>
      <c r="F82" s="336">
        <v>16.276299999999999</v>
      </c>
      <c r="G82" s="336">
        <v>11.252700000000001</v>
      </c>
    </row>
    <row r="83" spans="1:7" x14ac:dyDescent="0.2">
      <c r="A83" s="337" t="s">
        <v>255</v>
      </c>
      <c r="B83" s="338">
        <v>6.1699999999999998E-2</v>
      </c>
      <c r="C83" s="339">
        <v>141.1885</v>
      </c>
      <c r="D83" s="340">
        <v>1.5429999999999999</v>
      </c>
      <c r="E83" s="340">
        <v>33.075200000000002</v>
      </c>
      <c r="F83" s="340">
        <v>16.525700000000001</v>
      </c>
      <c r="G83" s="340">
        <v>6.7264999999999997</v>
      </c>
    </row>
    <row r="84" spans="1:7" x14ac:dyDescent="0.2">
      <c r="A84" s="333" t="s">
        <v>256</v>
      </c>
      <c r="B84" s="334">
        <v>6.1199999999999997E-2</v>
      </c>
      <c r="C84" s="335">
        <v>141.7894</v>
      </c>
      <c r="D84" s="336">
        <v>0.30570000000000003</v>
      </c>
      <c r="E84" s="336">
        <v>31.0184</v>
      </c>
      <c r="F84" s="336">
        <v>16.0397</v>
      </c>
      <c r="G84" s="336">
        <v>7.9614000000000003</v>
      </c>
    </row>
    <row r="85" spans="1:7" x14ac:dyDescent="0.2">
      <c r="A85" s="337" t="s">
        <v>257</v>
      </c>
      <c r="B85" s="338">
        <v>9.9900000000000003E-2</v>
      </c>
      <c r="C85" s="339">
        <v>153.1163</v>
      </c>
      <c r="D85" s="340">
        <v>8.4201999999999995</v>
      </c>
      <c r="E85" s="340">
        <v>27.933700000000002</v>
      </c>
      <c r="F85" s="340">
        <v>16.074999999999999</v>
      </c>
      <c r="G85" s="340">
        <v>5.6578999999999997</v>
      </c>
    </row>
    <row r="86" spans="1:7" x14ac:dyDescent="0.2">
      <c r="A86" s="333" t="s">
        <v>258</v>
      </c>
      <c r="B86" s="334">
        <v>0.49969999999999998</v>
      </c>
      <c r="C86" s="335">
        <v>143.79589999999999</v>
      </c>
      <c r="D86" s="336">
        <v>5.2648000000000001</v>
      </c>
      <c r="E86" s="336">
        <v>33.194600000000001</v>
      </c>
      <c r="F86" s="336">
        <v>16.2196</v>
      </c>
      <c r="G86" s="336">
        <v>8.4038000000000004</v>
      </c>
    </row>
    <row r="87" spans="1:7" x14ac:dyDescent="0.2">
      <c r="A87" s="337" t="s">
        <v>259</v>
      </c>
      <c r="B87" s="338">
        <v>9.8500000000000004E-2</v>
      </c>
      <c r="C87" s="339">
        <v>143.86330000000001</v>
      </c>
      <c r="D87" s="340">
        <v>5.0156999999999998</v>
      </c>
      <c r="E87" s="340">
        <v>34.523000000000003</v>
      </c>
      <c r="F87" s="340">
        <v>15.4796</v>
      </c>
      <c r="G87" s="340">
        <v>10.8673</v>
      </c>
    </row>
    <row r="88" spans="1:7" x14ac:dyDescent="0.2">
      <c r="A88" s="333" t="s">
        <v>260</v>
      </c>
      <c r="B88" s="334">
        <v>1.5606</v>
      </c>
      <c r="C88" s="335">
        <v>142.11179999999999</v>
      </c>
      <c r="D88" s="336">
        <v>0.47599999999999998</v>
      </c>
      <c r="E88" s="336">
        <v>31.721900000000002</v>
      </c>
      <c r="F88" s="336">
        <v>15.7325</v>
      </c>
      <c r="G88" s="336">
        <v>8.5089000000000006</v>
      </c>
    </row>
    <row r="89" spans="1:7" x14ac:dyDescent="0.2">
      <c r="A89" s="337" t="s">
        <v>261</v>
      </c>
      <c r="B89" s="338">
        <v>4.0899999999999999E-2</v>
      </c>
      <c r="C89" s="339">
        <v>138.36019999999999</v>
      </c>
      <c r="D89" s="340">
        <v>0.84609999999999996</v>
      </c>
      <c r="E89" s="340">
        <v>35.362699999999997</v>
      </c>
      <c r="F89" s="340">
        <v>15.241300000000001</v>
      </c>
      <c r="G89" s="340">
        <v>12.9079</v>
      </c>
    </row>
    <row r="90" spans="1:7" x14ac:dyDescent="0.2">
      <c r="A90" s="333" t="s">
        <v>262</v>
      </c>
      <c r="B90" s="334">
        <v>5.11E-2</v>
      </c>
      <c r="C90" s="335">
        <v>141.6788</v>
      </c>
      <c r="D90" s="336">
        <v>0.8881</v>
      </c>
      <c r="E90" s="336">
        <v>32.593800000000002</v>
      </c>
      <c r="F90" s="336">
        <v>16.480399999999999</v>
      </c>
      <c r="G90" s="336">
        <v>9.6805000000000003</v>
      </c>
    </row>
    <row r="91" spans="1:7" x14ac:dyDescent="0.2">
      <c r="A91" s="337" t="s">
        <v>263</v>
      </c>
      <c r="B91" s="338">
        <v>7.9500000000000001E-2</v>
      </c>
      <c r="C91" s="339">
        <v>142.0421</v>
      </c>
      <c r="D91" s="340">
        <v>0.3957</v>
      </c>
      <c r="E91" s="340">
        <v>31.996300000000002</v>
      </c>
      <c r="F91" s="340">
        <v>16.228200000000001</v>
      </c>
      <c r="G91" s="340">
        <v>7.8720999999999997</v>
      </c>
    </row>
    <row r="92" spans="1:7" x14ac:dyDescent="0.2">
      <c r="A92" s="333" t="s">
        <v>264</v>
      </c>
      <c r="B92" s="334">
        <v>0.52249999999999996</v>
      </c>
      <c r="C92" s="335">
        <v>144.76230000000001</v>
      </c>
      <c r="D92" s="336">
        <v>1.4942</v>
      </c>
      <c r="E92" s="336">
        <v>30.09</v>
      </c>
      <c r="F92" s="336">
        <v>14.2303</v>
      </c>
      <c r="G92" s="336">
        <v>8.0297000000000001</v>
      </c>
    </row>
    <row r="93" spans="1:7" x14ac:dyDescent="0.2">
      <c r="A93" s="337" t="s">
        <v>265</v>
      </c>
      <c r="B93" s="338">
        <v>5.9700000000000003E-2</v>
      </c>
      <c r="C93" s="339">
        <v>142.71680000000001</v>
      </c>
      <c r="D93" s="340">
        <v>1.6597</v>
      </c>
      <c r="E93" s="340">
        <v>32.355800000000002</v>
      </c>
      <c r="F93" s="340">
        <v>15.1488</v>
      </c>
      <c r="G93" s="340">
        <v>8.8602000000000007</v>
      </c>
    </row>
    <row r="94" spans="1:7" x14ac:dyDescent="0.2">
      <c r="A94" s="333"/>
      <c r="B94" s="334"/>
      <c r="C94" s="335"/>
      <c r="D94" s="336"/>
      <c r="E94" s="336"/>
      <c r="F94" s="336"/>
      <c r="G94" s="336"/>
    </row>
    <row r="95" spans="1:7" x14ac:dyDescent="0.2">
      <c r="A95" s="337"/>
      <c r="B95" s="338"/>
      <c r="C95" s="339"/>
      <c r="D95" s="340"/>
      <c r="E95" s="340"/>
      <c r="F95" s="340"/>
      <c r="G95" s="340"/>
    </row>
    <row r="96" spans="1:7" x14ac:dyDescent="0.2">
      <c r="A96" s="333"/>
      <c r="B96" s="334"/>
      <c r="C96" s="335"/>
      <c r="D96" s="336"/>
      <c r="E96" s="336"/>
      <c r="F96" s="336"/>
      <c r="G96" s="336"/>
    </row>
    <row r="97" spans="1:7" x14ac:dyDescent="0.2">
      <c r="A97" s="337"/>
      <c r="B97" s="338"/>
      <c r="C97" s="339"/>
      <c r="D97" s="340"/>
      <c r="E97" s="340"/>
      <c r="F97" s="340"/>
      <c r="G97" s="340"/>
    </row>
    <row r="98" spans="1:7" x14ac:dyDescent="0.2">
      <c r="A98" s="333"/>
      <c r="B98" s="334"/>
      <c r="C98" s="335"/>
      <c r="D98" s="336"/>
      <c r="E98" s="336"/>
      <c r="F98" s="336"/>
      <c r="G98" s="336"/>
    </row>
    <row r="99" spans="1:7" x14ac:dyDescent="0.2">
      <c r="A99" s="337"/>
      <c r="B99" s="338"/>
      <c r="C99" s="339"/>
      <c r="D99" s="340"/>
      <c r="E99" s="340"/>
      <c r="F99" s="340"/>
      <c r="G99" s="340"/>
    </row>
    <row r="100" spans="1:7" x14ac:dyDescent="0.2">
      <c r="A100" s="333"/>
      <c r="B100" s="334"/>
      <c r="C100" s="335"/>
      <c r="D100" s="336"/>
      <c r="E100" s="336"/>
      <c r="F100" s="336"/>
      <c r="G100" s="336"/>
    </row>
    <row r="101" spans="1:7" x14ac:dyDescent="0.2">
      <c r="A101" s="337"/>
      <c r="B101" s="338"/>
      <c r="C101" s="339"/>
      <c r="D101" s="340"/>
      <c r="E101" s="340"/>
      <c r="F101" s="340"/>
      <c r="G101" s="340"/>
    </row>
    <row r="102" spans="1:7" x14ac:dyDescent="0.2">
      <c r="A102" s="333"/>
      <c r="B102" s="334"/>
      <c r="C102" s="335"/>
      <c r="D102" s="336"/>
      <c r="E102" s="336"/>
      <c r="F102" s="336"/>
      <c r="G102" s="336"/>
    </row>
    <row r="103" spans="1:7" x14ac:dyDescent="0.2">
      <c r="A103" s="337"/>
      <c r="B103" s="338"/>
      <c r="C103" s="339"/>
      <c r="D103" s="340"/>
      <c r="E103" s="340"/>
      <c r="F103" s="340"/>
      <c r="G103" s="340"/>
    </row>
    <row r="104" spans="1:7" x14ac:dyDescent="0.2">
      <c r="A104" s="333"/>
      <c r="B104" s="334"/>
      <c r="C104" s="335"/>
      <c r="D104" s="336"/>
      <c r="E104" s="336"/>
      <c r="F104" s="336"/>
      <c r="G104" s="336"/>
    </row>
    <row r="105" spans="1:7" x14ac:dyDescent="0.2">
      <c r="A105" s="337"/>
      <c r="B105" s="338"/>
      <c r="C105" s="339"/>
      <c r="D105" s="340"/>
      <c r="E105" s="340"/>
      <c r="F105" s="340"/>
      <c r="G105" s="340"/>
    </row>
    <row r="106" spans="1:7" x14ac:dyDescent="0.2">
      <c r="A106" s="333"/>
      <c r="B106" s="334"/>
      <c r="C106" s="335"/>
      <c r="D106" s="336"/>
      <c r="E106" s="336"/>
      <c r="F106" s="336"/>
      <c r="G106" s="336"/>
    </row>
    <row r="107" spans="1:7" x14ac:dyDescent="0.2">
      <c r="A107" s="337"/>
      <c r="B107" s="338"/>
      <c r="C107" s="339"/>
      <c r="D107" s="340"/>
      <c r="E107" s="340"/>
      <c r="F107" s="340"/>
      <c r="G107" s="340"/>
    </row>
    <row r="108" spans="1:7" x14ac:dyDescent="0.2">
      <c r="A108" s="333"/>
      <c r="B108" s="334"/>
      <c r="C108" s="335"/>
      <c r="D108" s="336"/>
      <c r="E108" s="336"/>
      <c r="F108" s="336"/>
      <c r="G108" s="336"/>
    </row>
    <row r="109" spans="1:7" x14ac:dyDescent="0.2">
      <c r="A109" s="337"/>
      <c r="B109" s="338"/>
      <c r="C109" s="339"/>
      <c r="D109" s="340"/>
      <c r="E109" s="340"/>
      <c r="F109" s="340"/>
      <c r="G109" s="340"/>
    </row>
    <row r="110" spans="1:7" x14ac:dyDescent="0.2">
      <c r="A110" s="333"/>
      <c r="B110" s="334"/>
      <c r="C110" s="335"/>
      <c r="D110" s="336"/>
      <c r="E110" s="336"/>
      <c r="F110" s="336"/>
      <c r="G110" s="336"/>
    </row>
    <row r="111" spans="1:7" x14ac:dyDescent="0.2">
      <c r="A111" s="337"/>
      <c r="B111" s="338"/>
      <c r="C111" s="339"/>
      <c r="D111" s="340"/>
      <c r="E111" s="340"/>
      <c r="F111" s="340"/>
      <c r="G111" s="340"/>
    </row>
    <row r="112" spans="1:7" x14ac:dyDescent="0.2">
      <c r="A112" s="333"/>
      <c r="B112" s="334"/>
      <c r="C112" s="335"/>
      <c r="D112" s="336"/>
      <c r="E112" s="336"/>
      <c r="F112" s="336"/>
      <c r="G112" s="336"/>
    </row>
    <row r="113" spans="1:7" x14ac:dyDescent="0.2">
      <c r="A113" s="337"/>
      <c r="B113" s="338"/>
      <c r="C113" s="339"/>
      <c r="D113" s="340"/>
      <c r="E113" s="340"/>
      <c r="F113" s="340"/>
      <c r="G113" s="340"/>
    </row>
    <row r="114" spans="1:7" x14ac:dyDescent="0.2">
      <c r="A114" s="333"/>
      <c r="B114" s="334"/>
      <c r="C114" s="335"/>
      <c r="D114" s="336"/>
      <c r="E114" s="336"/>
      <c r="F114" s="336"/>
      <c r="G114" s="336"/>
    </row>
    <row r="115" spans="1:7" x14ac:dyDescent="0.2">
      <c r="A115" s="337"/>
      <c r="B115" s="338"/>
      <c r="C115" s="339"/>
      <c r="D115" s="340"/>
      <c r="E115" s="340"/>
      <c r="F115" s="340"/>
      <c r="G115" s="340"/>
    </row>
    <row r="116" spans="1:7" x14ac:dyDescent="0.2">
      <c r="A116" s="333"/>
      <c r="B116" s="334"/>
      <c r="C116" s="335"/>
      <c r="D116" s="336"/>
      <c r="E116" s="336"/>
      <c r="F116" s="336"/>
      <c r="G116" s="336"/>
    </row>
    <row r="117" spans="1:7" x14ac:dyDescent="0.2">
      <c r="A117" s="337"/>
      <c r="B117" s="338"/>
      <c r="C117" s="339"/>
      <c r="D117" s="340"/>
      <c r="E117" s="340"/>
      <c r="F117" s="340"/>
      <c r="G117" s="340"/>
    </row>
    <row r="118" spans="1:7" x14ac:dyDescent="0.2">
      <c r="A118" s="333"/>
      <c r="B118" s="334"/>
      <c r="C118" s="335"/>
      <c r="D118" s="336"/>
      <c r="E118" s="336"/>
      <c r="F118" s="336"/>
      <c r="G118" s="336"/>
    </row>
    <row r="119" spans="1:7" x14ac:dyDescent="0.2">
      <c r="A119" s="337"/>
      <c r="B119" s="338"/>
      <c r="C119" s="339"/>
      <c r="D119" s="340"/>
      <c r="E119" s="340"/>
      <c r="F119" s="340"/>
      <c r="G119" s="340"/>
    </row>
    <row r="120" spans="1:7" x14ac:dyDescent="0.2">
      <c r="A120" s="333"/>
      <c r="B120" s="334"/>
      <c r="C120" s="335"/>
      <c r="D120" s="336"/>
      <c r="E120" s="336"/>
      <c r="F120" s="336"/>
      <c r="G120" s="336"/>
    </row>
    <row r="121" spans="1:7" x14ac:dyDescent="0.2">
      <c r="A121" s="337"/>
      <c r="B121" s="338"/>
      <c r="C121" s="339"/>
      <c r="D121" s="340"/>
      <c r="E121" s="340"/>
      <c r="F121" s="340"/>
      <c r="G121" s="340"/>
    </row>
    <row r="122" spans="1:7" x14ac:dyDescent="0.2">
      <c r="A122" s="333"/>
      <c r="B122" s="334"/>
      <c r="C122" s="335"/>
      <c r="D122" s="336"/>
      <c r="E122" s="336"/>
      <c r="F122" s="336"/>
      <c r="G122" s="336"/>
    </row>
    <row r="123" spans="1:7" x14ac:dyDescent="0.2">
      <c r="A123" s="337"/>
      <c r="B123" s="338"/>
      <c r="C123" s="339"/>
      <c r="D123" s="340"/>
      <c r="E123" s="340"/>
      <c r="F123" s="340"/>
      <c r="G123" s="340"/>
    </row>
    <row r="124" spans="1:7" x14ac:dyDescent="0.2">
      <c r="A124" s="333"/>
      <c r="B124" s="334"/>
      <c r="C124" s="335"/>
      <c r="D124" s="336"/>
      <c r="E124" s="336"/>
      <c r="F124" s="336"/>
      <c r="G124" s="336"/>
    </row>
    <row r="125" spans="1:7" x14ac:dyDescent="0.2">
      <c r="A125" s="337"/>
      <c r="B125" s="338"/>
      <c r="C125" s="339"/>
      <c r="D125" s="340"/>
      <c r="E125" s="340"/>
      <c r="F125" s="340"/>
      <c r="G125" s="340"/>
    </row>
    <row r="126" spans="1:7" x14ac:dyDescent="0.2">
      <c r="A126" s="333"/>
      <c r="B126" s="334"/>
      <c r="C126" s="335"/>
      <c r="D126" s="336"/>
      <c r="E126" s="336"/>
      <c r="F126" s="336"/>
      <c r="G126" s="336"/>
    </row>
    <row r="127" spans="1:7" x14ac:dyDescent="0.2">
      <c r="A127" s="337"/>
      <c r="B127" s="338"/>
      <c r="C127" s="339"/>
      <c r="D127" s="340"/>
      <c r="E127" s="340"/>
      <c r="F127" s="340"/>
      <c r="G127" s="340"/>
    </row>
    <row r="128" spans="1:7" x14ac:dyDescent="0.2">
      <c r="A128" s="333"/>
      <c r="B128" s="334"/>
      <c r="C128" s="335"/>
      <c r="D128" s="336"/>
      <c r="E128" s="336"/>
      <c r="F128" s="336"/>
      <c r="G128" s="336"/>
    </row>
    <row r="129" spans="1:7" x14ac:dyDescent="0.2">
      <c r="A129" s="337"/>
      <c r="B129" s="338"/>
      <c r="C129" s="339"/>
      <c r="D129" s="340"/>
      <c r="E129" s="340"/>
      <c r="F129" s="340"/>
      <c r="G129" s="340"/>
    </row>
    <row r="130" spans="1:7" x14ac:dyDescent="0.2">
      <c r="A130" s="333"/>
      <c r="B130" s="334"/>
      <c r="C130" s="335"/>
      <c r="D130" s="336"/>
      <c r="E130" s="336"/>
      <c r="F130" s="336"/>
      <c r="G130" s="336"/>
    </row>
    <row r="131" spans="1:7" x14ac:dyDescent="0.2">
      <c r="A131" s="337"/>
      <c r="B131" s="338"/>
      <c r="C131" s="339"/>
      <c r="D131" s="340"/>
      <c r="E131" s="340"/>
      <c r="F131" s="340"/>
      <c r="G131" s="340"/>
    </row>
    <row r="132" spans="1:7" x14ac:dyDescent="0.2">
      <c r="A132" s="333"/>
      <c r="B132" s="334"/>
      <c r="C132" s="335"/>
      <c r="D132" s="336"/>
      <c r="E132" s="336"/>
      <c r="F132" s="336"/>
      <c r="G132" s="33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10E8-06B5-4377-961B-9BC1A1E581A0}">
  <sheetPr codeName="List8">
    <tabColor rgb="FF33CCFF"/>
  </sheetPr>
  <dimension ref="A1:Q32"/>
  <sheetViews>
    <sheetView showGridLines="0" topLeftCell="A16" zoomScaleNormal="100" zoomScaleSheetLayoutView="100" workbookViewId="0">
      <selection activeCell="O34" sqref="O34"/>
    </sheetView>
  </sheetViews>
  <sheetFormatPr defaultColWidth="10.6640625" defaultRowHeight="15" x14ac:dyDescent="0.25"/>
  <cols>
    <col min="1" max="1" width="2.5" style="342" customWidth="1"/>
    <col min="2" max="2" width="12.1640625" style="342" customWidth="1"/>
    <col min="3" max="3" width="62.6640625" style="342" customWidth="1"/>
    <col min="4" max="4" width="12" style="361" customWidth="1"/>
    <col min="5" max="5" width="7.5" style="362" customWidth="1"/>
    <col min="6" max="6" width="3.83203125" style="342" customWidth="1"/>
    <col min="7" max="16384" width="10.6640625" style="342"/>
  </cols>
  <sheetData>
    <row r="1" spans="1:17" s="341" customFormat="1" ht="23.25" customHeight="1" thickBot="1" x14ac:dyDescent="0.4">
      <c r="A1" s="1" t="str">
        <f>"RSCP - platová sféra                       "&amp;IF(RIGHT($Q$1,1)="1","1. čtvrtletí ",IF(RIGHT($Q$1,1)="2","2. čtvrtletí ",IF(RIGHT($Q$1,1)="3","3. čtvrtletí ",IF(RIGHT($Q$1,1)="4","4. čtvrtletí ","Chyba!!!"))))&amp;MID($Q$1,5,4)</f>
        <v>RSCP - platová sféra                       4. čtvrtletí 2017</v>
      </c>
      <c r="B1" s="2"/>
      <c r="C1" s="2"/>
      <c r="D1" s="3"/>
      <c r="E1" s="3"/>
      <c r="F1" s="3" t="s">
        <v>297</v>
      </c>
      <c r="P1" s="5" t="s">
        <v>1</v>
      </c>
      <c r="Q1" s="323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298</v>
      </c>
      <c r="B3" s="14"/>
      <c r="C3" s="14"/>
      <c r="D3" s="14"/>
      <c r="E3" s="14"/>
      <c r="F3" s="15"/>
    </row>
    <row r="4" spans="1:17" s="343" customFormat="1" ht="15.75" customHeight="1" x14ac:dyDescent="0.3">
      <c r="A4" s="306"/>
      <c r="B4" s="306"/>
      <c r="C4" s="18"/>
      <c r="D4" s="19" t="str">
        <f>VLOOKUP($P$1,[1]System!$N$2:$O$16,2,0)</f>
        <v>Jihočeský kraj</v>
      </c>
      <c r="E4" s="19"/>
      <c r="F4" s="20"/>
    </row>
    <row r="5" spans="1:17" s="343" customFormat="1" ht="39.4" customHeight="1" x14ac:dyDescent="0.3">
      <c r="A5" s="344"/>
      <c r="B5" s="344"/>
      <c r="C5" s="344"/>
      <c r="D5" s="344"/>
      <c r="E5" s="344"/>
      <c r="F5" s="345"/>
    </row>
    <row r="6" spans="1:17" s="346" customFormat="1" ht="18.75" x14ac:dyDescent="0.25">
      <c r="B6" s="26" t="s">
        <v>299</v>
      </c>
      <c r="C6" s="27"/>
      <c r="D6" s="49">
        <v>172.48070000000001</v>
      </c>
      <c r="E6" s="28" t="s">
        <v>300</v>
      </c>
      <c r="F6" s="22"/>
    </row>
    <row r="7" spans="1:17" s="347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104.70350000000001</v>
      </c>
      <c r="E7" s="33" t="s">
        <v>6</v>
      </c>
      <c r="F7" s="30"/>
    </row>
    <row r="8" spans="1:17" s="347" customFormat="1" ht="35.450000000000003" customHeight="1" x14ac:dyDescent="0.3">
      <c r="B8" s="348"/>
      <c r="C8" s="348"/>
      <c r="D8" s="349"/>
      <c r="E8" s="350"/>
      <c r="F8" s="351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301</v>
      </c>
      <c r="D10" s="48">
        <v>111.9825</v>
      </c>
      <c r="E10" s="39" t="s">
        <v>300</v>
      </c>
    </row>
    <row r="11" spans="1:17" ht="19.5" customHeight="1" x14ac:dyDescent="0.2">
      <c r="B11" s="40" t="s">
        <v>10</v>
      </c>
      <c r="C11" s="37" t="s">
        <v>302</v>
      </c>
      <c r="D11" s="48">
        <v>139.83879999999999</v>
      </c>
      <c r="E11" s="39" t="s">
        <v>300</v>
      </c>
    </row>
    <row r="12" spans="1:17" ht="19.5" customHeight="1" x14ac:dyDescent="0.2">
      <c r="B12" s="40" t="s">
        <v>12</v>
      </c>
      <c r="C12" s="37" t="s">
        <v>303</v>
      </c>
      <c r="D12" s="48">
        <v>172.48070000000001</v>
      </c>
      <c r="E12" s="39" t="s">
        <v>300</v>
      </c>
      <c r="L12" s="352"/>
    </row>
    <row r="13" spans="1:17" ht="19.5" customHeight="1" x14ac:dyDescent="0.2">
      <c r="B13" s="40" t="s">
        <v>14</v>
      </c>
      <c r="C13" s="37" t="s">
        <v>304</v>
      </c>
      <c r="D13" s="48">
        <v>207.4836</v>
      </c>
      <c r="E13" s="39" t="s">
        <v>300</v>
      </c>
      <c r="L13" s="352"/>
    </row>
    <row r="14" spans="1:17" ht="19.5" customHeight="1" x14ac:dyDescent="0.2">
      <c r="B14" s="40" t="s">
        <v>16</v>
      </c>
      <c r="C14" s="37" t="s">
        <v>305</v>
      </c>
      <c r="D14" s="48">
        <v>251.95189999999999</v>
      </c>
      <c r="E14" s="39" t="s">
        <v>300</v>
      </c>
    </row>
    <row r="15" spans="1:17" s="346" customFormat="1" ht="35.450000000000003" customHeight="1" x14ac:dyDescent="0.3">
      <c r="B15" s="353"/>
      <c r="C15" s="353"/>
      <c r="D15" s="347"/>
      <c r="E15" s="347"/>
    </row>
    <row r="16" spans="1:17" s="346" customFormat="1" ht="27.95" customHeight="1" x14ac:dyDescent="0.25">
      <c r="B16" s="26" t="s">
        <v>306</v>
      </c>
      <c r="C16" s="27"/>
      <c r="D16" s="49">
        <v>180.20079999999999</v>
      </c>
      <c r="E16" s="28" t="s">
        <v>300</v>
      </c>
    </row>
    <row r="17" spans="1:6" s="354" customFormat="1" ht="19.5" customHeight="1" x14ac:dyDescent="0.2">
      <c r="B17" s="355"/>
      <c r="C17" s="355"/>
      <c r="D17" s="356"/>
      <c r="E17" s="357"/>
    </row>
    <row r="18" spans="1:6" s="354" customFormat="1" ht="19.5" customHeight="1" x14ac:dyDescent="0.2">
      <c r="B18" s="355"/>
      <c r="C18" s="355"/>
      <c r="D18" s="358"/>
      <c r="E18" s="351"/>
    </row>
    <row r="19" spans="1:6" s="354" customFormat="1" ht="7.5" customHeight="1" x14ac:dyDescent="0.2">
      <c r="B19" s="355"/>
      <c r="C19" s="355"/>
      <c r="D19" s="358"/>
      <c r="E19" s="351"/>
    </row>
    <row r="20" spans="1:6" s="354" customFormat="1" ht="7.15" customHeight="1" x14ac:dyDescent="0.2">
      <c r="B20" s="355"/>
      <c r="C20" s="355"/>
      <c r="D20" s="358"/>
      <c r="E20" s="351"/>
    </row>
    <row r="21" spans="1:6" s="354" customFormat="1" ht="31.5" customHeight="1" x14ac:dyDescent="0.3">
      <c r="B21" s="359"/>
      <c r="C21" s="359"/>
      <c r="D21" s="347"/>
      <c r="E21" s="360"/>
    </row>
    <row r="22" spans="1:6" ht="31.5" customHeight="1" x14ac:dyDescent="0.2">
      <c r="B22" s="55">
        <f>D11-D10</f>
        <v>27.85629999999999</v>
      </c>
      <c r="C22" s="55">
        <f>D11</f>
        <v>139.83879999999999</v>
      </c>
      <c r="D22" s="56">
        <f>D12-D11</f>
        <v>32.641900000000021</v>
      </c>
      <c r="E22" s="56">
        <f>D13-D12</f>
        <v>35.002899999999983</v>
      </c>
      <c r="F22" s="56">
        <f>D14-D13</f>
        <v>44.468299999999999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3"/>
      <c r="D26" s="363"/>
      <c r="E26" s="364"/>
    </row>
    <row r="27" spans="1:6" ht="31.5" customHeight="1" x14ac:dyDescent="0.2">
      <c r="C27" s="353"/>
      <c r="D27" s="363"/>
      <c r="E27" s="364"/>
    </row>
    <row r="28" spans="1:6" ht="31.5" customHeight="1" x14ac:dyDescent="0.2">
      <c r="C28" s="353"/>
      <c r="D28" s="363"/>
      <c r="E28" s="364"/>
    </row>
    <row r="29" spans="1:6" ht="26.25" customHeight="1" x14ac:dyDescent="0.2">
      <c r="B29" s="365" t="s">
        <v>307</v>
      </c>
      <c r="C29" s="365"/>
      <c r="D29" s="365"/>
      <c r="E29" s="365"/>
    </row>
    <row r="30" spans="1:6" ht="15" customHeight="1" x14ac:dyDescent="0.2">
      <c r="A30" s="366"/>
      <c r="B30" s="365"/>
      <c r="C30" s="365"/>
      <c r="D30" s="365"/>
      <c r="E30" s="365"/>
      <c r="F30" s="367"/>
    </row>
    <row r="31" spans="1:6" ht="15" customHeight="1" x14ac:dyDescent="0.25">
      <c r="A31" s="367"/>
      <c r="F31" s="368"/>
    </row>
    <row r="32" spans="1:6" ht="15" customHeight="1" x14ac:dyDescent="0.25">
      <c r="F32" s="368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53AB9-53A3-450D-8E5B-5E4E5C9E676F}">
  <sheetPr codeName="List15">
    <tabColor rgb="FF66FFFF"/>
  </sheetPr>
  <dimension ref="A1:Q55"/>
  <sheetViews>
    <sheetView showGridLines="0" zoomScaleNormal="100" zoomScaleSheetLayoutView="100" workbookViewId="0">
      <selection activeCell="O34" sqref="O34"/>
    </sheetView>
  </sheetViews>
  <sheetFormatPr defaultColWidth="10.6640625" defaultRowHeight="12.75" x14ac:dyDescent="0.2"/>
  <cols>
    <col min="1" max="1" width="34" style="342" customWidth="1"/>
    <col min="2" max="2" width="16.83203125" style="342" customWidth="1"/>
    <col min="3" max="6" width="12.5" style="342" customWidth="1"/>
    <col min="7" max="16384" width="10.6640625" style="342"/>
  </cols>
  <sheetData>
    <row r="1" spans="1:17" s="341" customFormat="1" ht="23.25" customHeight="1" thickBot="1" x14ac:dyDescent="0.4">
      <c r="A1" s="1" t="str">
        <f>"RSCP - platová sféra                       "&amp;IF(RIGHT($Q$1,1)="1","1. čtvrtletí ",IF(RIGHT($Q$1,1)="2","2. čtvrtletí ",IF(RIGHT($Q$1,1)="3","3. čtvrtletí ",IF(RIGHT($Q$1,1)="4","4. čtvrtletí ","Chyba!!!"))))&amp;MID($Q$1,5,4)</f>
        <v>RSCP - platová sféra                       4. čtvrtletí 2017</v>
      </c>
      <c r="B1" s="2"/>
      <c r="C1" s="2"/>
      <c r="D1" s="3"/>
      <c r="E1" s="3"/>
      <c r="F1" s="3" t="s">
        <v>308</v>
      </c>
      <c r="O1" s="323"/>
      <c r="P1" s="5" t="s">
        <v>1</v>
      </c>
      <c r="Q1" s="323" t="s">
        <v>2</v>
      </c>
    </row>
    <row r="2" spans="1:17" ht="16.7" customHeight="1" x14ac:dyDescent="0.2">
      <c r="A2" s="8"/>
      <c r="B2" s="369"/>
      <c r="C2" s="369"/>
      <c r="D2" s="369"/>
      <c r="E2" s="369"/>
      <c r="F2" s="370"/>
      <c r="G2" s="369"/>
    </row>
    <row r="3" spans="1:17" ht="26.25" customHeight="1" x14ac:dyDescent="0.2">
      <c r="A3" s="14" t="s">
        <v>309</v>
      </c>
      <c r="B3" s="14"/>
      <c r="C3" s="14"/>
      <c r="D3" s="14"/>
      <c r="E3" s="14"/>
      <c r="F3" s="15"/>
    </row>
    <row r="4" spans="1:17" ht="15.75" customHeight="1" x14ac:dyDescent="0.2">
      <c r="A4" s="371"/>
      <c r="B4" s="371"/>
      <c r="C4" s="18"/>
      <c r="D4" s="18"/>
      <c r="E4" s="19" t="str">
        <f>VLOOKUP($P$1,[1]System!$N$2:$O$16,2,0)</f>
        <v>Jihočeský kraj</v>
      </c>
      <c r="F4" s="20"/>
      <c r="G4" s="371"/>
    </row>
    <row r="5" spans="1:17" ht="9.4" customHeight="1" x14ac:dyDescent="0.2">
      <c r="A5" s="372"/>
      <c r="B5" s="373"/>
      <c r="C5" s="373"/>
      <c r="D5" s="373"/>
      <c r="E5" s="373"/>
      <c r="F5" s="373"/>
    </row>
    <row r="6" spans="1:17" ht="14.25" customHeight="1" x14ac:dyDescent="0.2">
      <c r="A6" s="374" t="s">
        <v>30</v>
      </c>
      <c r="B6" s="258" t="s">
        <v>31</v>
      </c>
      <c r="C6" s="375" t="s">
        <v>310</v>
      </c>
      <c r="D6" s="375" t="s">
        <v>311</v>
      </c>
      <c r="E6" s="376"/>
      <c r="F6" s="375" t="s">
        <v>312</v>
      </c>
    </row>
    <row r="7" spans="1:17" ht="14.25" customHeight="1" x14ac:dyDescent="0.2">
      <c r="A7" s="374"/>
      <c r="B7" s="258"/>
      <c r="C7" s="375"/>
      <c r="D7" s="376"/>
      <c r="E7" s="376"/>
      <c r="F7" s="375"/>
    </row>
    <row r="8" spans="1:17" ht="14.25" customHeight="1" x14ac:dyDescent="0.2">
      <c r="A8" s="374"/>
      <c r="B8" s="258"/>
      <c r="C8" s="375"/>
      <c r="D8" s="376" t="s">
        <v>8</v>
      </c>
      <c r="E8" s="376" t="s">
        <v>16</v>
      </c>
      <c r="F8" s="375"/>
    </row>
    <row r="9" spans="1:17" ht="14.25" customHeight="1" x14ac:dyDescent="0.2">
      <c r="A9" s="374"/>
      <c r="B9" s="258"/>
      <c r="C9" s="375"/>
      <c r="D9" s="376"/>
      <c r="E9" s="376"/>
      <c r="F9" s="375"/>
    </row>
    <row r="10" spans="1:17" ht="14.25" customHeight="1" x14ac:dyDescent="0.2">
      <c r="A10" s="374"/>
      <c r="B10" s="269" t="s">
        <v>27</v>
      </c>
      <c r="C10" s="377" t="s">
        <v>300</v>
      </c>
      <c r="D10" s="377" t="s">
        <v>300</v>
      </c>
      <c r="E10" s="377" t="s">
        <v>300</v>
      </c>
      <c r="F10" s="377" t="s">
        <v>300</v>
      </c>
    </row>
    <row r="11" spans="1:17" ht="0.75" customHeight="1" x14ac:dyDescent="0.2">
      <c r="A11" s="378"/>
      <c r="B11" s="378"/>
      <c r="C11" s="378"/>
      <c r="D11" s="378"/>
      <c r="E11" s="378"/>
      <c r="F11" s="378"/>
    </row>
    <row r="12" spans="1:17" ht="16.7" customHeight="1" thickBot="1" x14ac:dyDescent="0.25">
      <c r="A12" s="379" t="s">
        <v>42</v>
      </c>
      <c r="B12" s="380">
        <v>37.576900000000002</v>
      </c>
      <c r="C12" s="381">
        <v>172.48070000000001</v>
      </c>
      <c r="D12" s="382">
        <v>111.9825</v>
      </c>
      <c r="E12" s="382">
        <v>251.95189999999999</v>
      </c>
      <c r="F12" s="381">
        <v>180.20079999999999</v>
      </c>
      <c r="G12" s="383"/>
      <c r="H12" s="369"/>
      <c r="I12" s="384"/>
    </row>
    <row r="13" spans="1:17" ht="16.7" customHeight="1" thickTop="1" x14ac:dyDescent="0.2">
      <c r="A13" s="142" t="s">
        <v>43</v>
      </c>
      <c r="B13" s="385">
        <v>3.4099999999999998E-2</v>
      </c>
      <c r="C13" s="386">
        <v>131.25</v>
      </c>
      <c r="D13" s="387">
        <v>95.64</v>
      </c>
      <c r="E13" s="387">
        <v>159.85319999999999</v>
      </c>
      <c r="F13" s="386">
        <v>130.0067</v>
      </c>
      <c r="G13" s="383"/>
      <c r="H13" s="369"/>
      <c r="I13" s="388"/>
    </row>
    <row r="14" spans="1:17" ht="16.7" customHeight="1" x14ac:dyDescent="0.2">
      <c r="A14" s="149" t="s">
        <v>45</v>
      </c>
      <c r="B14" s="389">
        <v>3.6991999999999998</v>
      </c>
      <c r="C14" s="390">
        <v>149.63</v>
      </c>
      <c r="D14" s="391">
        <v>112.07</v>
      </c>
      <c r="E14" s="391">
        <v>197.68</v>
      </c>
      <c r="F14" s="390">
        <v>153.72370000000001</v>
      </c>
      <c r="G14" s="383"/>
      <c r="H14" s="369"/>
      <c r="I14" s="388"/>
    </row>
    <row r="15" spans="1:17" ht="16.7" customHeight="1" x14ac:dyDescent="0.2">
      <c r="A15" s="149" t="s">
        <v>46</v>
      </c>
      <c r="B15" s="389">
        <v>7.4364999999999997</v>
      </c>
      <c r="C15" s="390">
        <v>169.23419999999999</v>
      </c>
      <c r="D15" s="391">
        <v>116.29</v>
      </c>
      <c r="E15" s="391">
        <v>238.76</v>
      </c>
      <c r="F15" s="390">
        <v>174.9742</v>
      </c>
      <c r="G15" s="383"/>
      <c r="H15" s="369"/>
      <c r="I15" s="388"/>
    </row>
    <row r="16" spans="1:17" ht="16.7" customHeight="1" x14ac:dyDescent="0.2">
      <c r="A16" s="149" t="s">
        <v>47</v>
      </c>
      <c r="B16" s="389">
        <v>11.4276</v>
      </c>
      <c r="C16" s="390">
        <v>174.2415</v>
      </c>
      <c r="D16" s="391">
        <v>112.02</v>
      </c>
      <c r="E16" s="391">
        <v>256.55</v>
      </c>
      <c r="F16" s="390">
        <v>181.59530000000001</v>
      </c>
      <c r="G16" s="383"/>
      <c r="H16" s="369"/>
      <c r="I16" s="388"/>
    </row>
    <row r="17" spans="1:9" ht="16.7" customHeight="1" x14ac:dyDescent="0.2">
      <c r="A17" s="149" t="s">
        <v>48</v>
      </c>
      <c r="B17" s="389">
        <v>11.417199999999999</v>
      </c>
      <c r="C17" s="390">
        <v>180.8382</v>
      </c>
      <c r="D17" s="391">
        <v>110.7337</v>
      </c>
      <c r="E17" s="391">
        <v>265.52550000000002</v>
      </c>
      <c r="F17" s="390">
        <v>187.8126</v>
      </c>
      <c r="G17" s="383"/>
      <c r="H17" s="369"/>
      <c r="I17" s="388"/>
    </row>
    <row r="18" spans="1:9" ht="16.7" customHeight="1" x14ac:dyDescent="0.2">
      <c r="A18" s="149" t="s">
        <v>49</v>
      </c>
      <c r="B18" s="389">
        <v>3.5619999999999998</v>
      </c>
      <c r="C18" s="390">
        <v>182.46940000000001</v>
      </c>
      <c r="D18" s="391">
        <v>106.3121</v>
      </c>
      <c r="E18" s="391">
        <v>275.61900000000003</v>
      </c>
      <c r="F18" s="390">
        <v>190.2193</v>
      </c>
      <c r="G18" s="383"/>
      <c r="H18" s="369"/>
      <c r="I18" s="388"/>
    </row>
    <row r="19" spans="1:9" ht="13.5" customHeight="1" x14ac:dyDescent="0.2">
      <c r="A19" s="392"/>
      <c r="B19" s="393"/>
      <c r="C19" s="394"/>
      <c r="D19" s="394"/>
      <c r="E19" s="394"/>
      <c r="F19" s="394"/>
      <c r="G19" s="383"/>
      <c r="H19" s="369"/>
      <c r="I19" s="388"/>
    </row>
    <row r="20" spans="1:9" ht="16.7" customHeight="1" thickBot="1" x14ac:dyDescent="0.25">
      <c r="A20" s="135" t="s">
        <v>50</v>
      </c>
      <c r="B20" s="395">
        <v>12.9659</v>
      </c>
      <c r="C20" s="396">
        <v>180.4538</v>
      </c>
      <c r="D20" s="397">
        <v>128.946</v>
      </c>
      <c r="E20" s="397">
        <v>280.17</v>
      </c>
      <c r="F20" s="396">
        <v>192.89009999999999</v>
      </c>
      <c r="G20" s="383"/>
      <c r="H20" s="369"/>
      <c r="I20" s="388"/>
    </row>
    <row r="21" spans="1:9" ht="16.7" customHeight="1" thickTop="1" x14ac:dyDescent="0.2">
      <c r="A21" s="142" t="s">
        <v>43</v>
      </c>
      <c r="B21" s="385">
        <v>1.26E-2</v>
      </c>
      <c r="C21" s="386" t="s">
        <v>44</v>
      </c>
      <c r="D21" s="387" t="s">
        <v>44</v>
      </c>
      <c r="E21" s="387" t="s">
        <v>44</v>
      </c>
      <c r="F21" s="386" t="s">
        <v>44</v>
      </c>
      <c r="G21" s="383"/>
      <c r="H21" s="369"/>
      <c r="I21" s="388"/>
    </row>
    <row r="22" spans="1:9" ht="16.7" customHeight="1" x14ac:dyDescent="0.2">
      <c r="A22" s="149" t="s">
        <v>45</v>
      </c>
      <c r="B22" s="389">
        <v>1.7482</v>
      </c>
      <c r="C22" s="390">
        <v>148.49350000000001</v>
      </c>
      <c r="D22" s="391">
        <v>129.94</v>
      </c>
      <c r="E22" s="391">
        <v>197.3963</v>
      </c>
      <c r="F22" s="390">
        <v>155.6096</v>
      </c>
      <c r="G22" s="383"/>
      <c r="H22" s="369"/>
      <c r="I22" s="388"/>
    </row>
    <row r="23" spans="1:9" ht="16.7" customHeight="1" x14ac:dyDescent="0.2">
      <c r="A23" s="149" t="s">
        <v>46</v>
      </c>
      <c r="B23" s="389">
        <v>3.1648000000000001</v>
      </c>
      <c r="C23" s="390">
        <v>182.6311</v>
      </c>
      <c r="D23" s="391">
        <v>135.88730000000001</v>
      </c>
      <c r="E23" s="391">
        <v>258.09399999999999</v>
      </c>
      <c r="F23" s="390">
        <v>190.58430000000001</v>
      </c>
      <c r="G23" s="383"/>
      <c r="H23" s="369"/>
      <c r="I23" s="388"/>
    </row>
    <row r="24" spans="1:9" ht="16.7" customHeight="1" x14ac:dyDescent="0.2">
      <c r="A24" s="149" t="s">
        <v>47</v>
      </c>
      <c r="B24" s="389">
        <v>3.3828999999999998</v>
      </c>
      <c r="C24" s="390">
        <v>190.3237</v>
      </c>
      <c r="D24" s="391">
        <v>135.44640000000001</v>
      </c>
      <c r="E24" s="391">
        <v>298.32</v>
      </c>
      <c r="F24" s="390">
        <v>205.73089999999999</v>
      </c>
      <c r="G24" s="383"/>
      <c r="H24" s="369"/>
      <c r="I24" s="388"/>
    </row>
    <row r="25" spans="1:9" ht="16.7" customHeight="1" x14ac:dyDescent="0.2">
      <c r="A25" s="149" t="s">
        <v>48</v>
      </c>
      <c r="B25" s="389">
        <v>3.0398999999999998</v>
      </c>
      <c r="C25" s="390">
        <v>185.27510000000001</v>
      </c>
      <c r="D25" s="391">
        <v>122.887</v>
      </c>
      <c r="E25" s="391">
        <v>306.64</v>
      </c>
      <c r="F25" s="390">
        <v>200.65889999999999</v>
      </c>
      <c r="G25" s="383"/>
      <c r="H25" s="369"/>
      <c r="I25" s="388"/>
    </row>
    <row r="26" spans="1:9" ht="16.7" customHeight="1" x14ac:dyDescent="0.2">
      <c r="A26" s="149" t="s">
        <v>49</v>
      </c>
      <c r="B26" s="389">
        <v>1.6173</v>
      </c>
      <c r="C26" s="390">
        <v>183.6146</v>
      </c>
      <c r="D26" s="391">
        <v>114.34</v>
      </c>
      <c r="E26" s="391">
        <v>301.7441</v>
      </c>
      <c r="F26" s="390">
        <v>196.80950000000001</v>
      </c>
      <c r="G26" s="383"/>
      <c r="H26" s="369"/>
      <c r="I26" s="388"/>
    </row>
    <row r="27" spans="1:9" ht="13.5" customHeight="1" x14ac:dyDescent="0.2">
      <c r="A27" s="392"/>
      <c r="B27" s="393"/>
      <c r="C27" s="394"/>
      <c r="D27" s="394"/>
      <c r="E27" s="394"/>
      <c r="F27" s="394"/>
      <c r="G27" s="383"/>
      <c r="H27" s="369"/>
      <c r="I27" s="388"/>
    </row>
    <row r="28" spans="1:9" ht="16.7" customHeight="1" thickBot="1" x14ac:dyDescent="0.25">
      <c r="A28" s="135" t="s">
        <v>51</v>
      </c>
      <c r="B28" s="395">
        <v>24.611000000000001</v>
      </c>
      <c r="C28" s="396">
        <v>169.18270000000001</v>
      </c>
      <c r="D28" s="397">
        <v>105.64</v>
      </c>
      <c r="E28" s="397">
        <v>238.988</v>
      </c>
      <c r="F28" s="396">
        <v>173.51570000000001</v>
      </c>
      <c r="G28" s="383"/>
      <c r="H28" s="369"/>
      <c r="I28" s="388"/>
    </row>
    <row r="29" spans="1:9" ht="16.7" customHeight="1" thickTop="1" x14ac:dyDescent="0.2">
      <c r="A29" s="142" t="s">
        <v>43</v>
      </c>
      <c r="B29" s="385">
        <v>2.1499999999999998E-2</v>
      </c>
      <c r="C29" s="386" t="s">
        <v>44</v>
      </c>
      <c r="D29" s="387" t="s">
        <v>44</v>
      </c>
      <c r="E29" s="387" t="s">
        <v>44</v>
      </c>
      <c r="F29" s="386" t="s">
        <v>44</v>
      </c>
      <c r="G29" s="383"/>
      <c r="H29" s="369"/>
      <c r="I29" s="388"/>
    </row>
    <row r="30" spans="1:9" ht="16.7" customHeight="1" x14ac:dyDescent="0.2">
      <c r="A30" s="149" t="s">
        <v>45</v>
      </c>
      <c r="B30" s="389">
        <v>1.9510000000000001</v>
      </c>
      <c r="C30" s="390">
        <v>151.0626</v>
      </c>
      <c r="D30" s="391">
        <v>105.6</v>
      </c>
      <c r="E30" s="391">
        <v>198.15649999999999</v>
      </c>
      <c r="F30" s="390">
        <v>152.03380000000001</v>
      </c>
      <c r="G30" s="383"/>
      <c r="H30" s="369"/>
      <c r="I30" s="388"/>
    </row>
    <row r="31" spans="1:9" ht="16.7" customHeight="1" x14ac:dyDescent="0.2">
      <c r="A31" s="149" t="s">
        <v>46</v>
      </c>
      <c r="B31" s="389">
        <v>4.2717000000000001</v>
      </c>
      <c r="C31" s="390">
        <v>160.9092</v>
      </c>
      <c r="D31" s="391">
        <v>106.41</v>
      </c>
      <c r="E31" s="391">
        <v>222.28120000000001</v>
      </c>
      <c r="F31" s="390">
        <v>163.40880000000001</v>
      </c>
      <c r="G31" s="383"/>
      <c r="H31" s="369"/>
      <c r="I31" s="388"/>
    </row>
    <row r="32" spans="1:9" ht="16.7" customHeight="1" x14ac:dyDescent="0.2">
      <c r="A32" s="149" t="s">
        <v>47</v>
      </c>
      <c r="B32" s="389">
        <v>8.0446000000000009</v>
      </c>
      <c r="C32" s="390">
        <v>167.7911</v>
      </c>
      <c r="D32" s="391">
        <v>105.1305</v>
      </c>
      <c r="E32" s="391">
        <v>235.99</v>
      </c>
      <c r="F32" s="390">
        <v>171.44569999999999</v>
      </c>
      <c r="G32" s="383"/>
      <c r="H32" s="369"/>
      <c r="I32" s="388"/>
    </row>
    <row r="33" spans="1:9" ht="16.7" customHeight="1" x14ac:dyDescent="0.2">
      <c r="A33" s="149" t="s">
        <v>48</v>
      </c>
      <c r="B33" s="389">
        <v>8.3773</v>
      </c>
      <c r="C33" s="390">
        <v>179.46610000000001</v>
      </c>
      <c r="D33" s="391">
        <v>107.3</v>
      </c>
      <c r="E33" s="391">
        <v>251.84870000000001</v>
      </c>
      <c r="F33" s="390">
        <v>183.15100000000001</v>
      </c>
      <c r="G33" s="383"/>
      <c r="H33" s="369"/>
      <c r="I33" s="388"/>
    </row>
    <row r="34" spans="1:9" ht="16.7" customHeight="1" x14ac:dyDescent="0.2">
      <c r="A34" s="149" t="s">
        <v>49</v>
      </c>
      <c r="B34" s="389">
        <v>1.9447000000000001</v>
      </c>
      <c r="C34" s="390">
        <v>181.8946</v>
      </c>
      <c r="D34" s="391">
        <v>101.61</v>
      </c>
      <c r="E34" s="391">
        <v>257.43950000000001</v>
      </c>
      <c r="F34" s="390">
        <v>184.73849999999999</v>
      </c>
      <c r="G34" s="383"/>
      <c r="H34" s="369"/>
      <c r="I34" s="388"/>
    </row>
    <row r="35" spans="1:9" ht="15.75" customHeight="1" x14ac:dyDescent="0.2">
      <c r="A35" s="398"/>
      <c r="B35" s="399"/>
      <c r="C35" s="400"/>
      <c r="D35" s="401"/>
      <c r="E35" s="401"/>
      <c r="F35" s="401"/>
      <c r="G35" s="383"/>
      <c r="H35" s="369"/>
      <c r="I35" s="388"/>
    </row>
    <row r="36" spans="1:9" ht="15.75" customHeight="1" x14ac:dyDescent="0.2">
      <c r="A36" s="398"/>
      <c r="B36" s="399"/>
      <c r="C36" s="400"/>
      <c r="D36" s="401"/>
      <c r="E36" s="401"/>
      <c r="F36" s="401"/>
      <c r="G36" s="383"/>
      <c r="H36" s="369"/>
      <c r="I36" s="388"/>
    </row>
    <row r="37" spans="1:9" ht="15.75" customHeight="1" x14ac:dyDescent="0.2">
      <c r="A37" s="402"/>
      <c r="B37" s="399"/>
      <c r="C37" s="400"/>
      <c r="D37" s="401"/>
      <c r="E37" s="401"/>
      <c r="F37" s="401"/>
      <c r="G37" s="383"/>
      <c r="H37" s="369"/>
      <c r="I37" s="388"/>
    </row>
    <row r="38" spans="1:9" ht="15.75" customHeight="1" x14ac:dyDescent="0.2">
      <c r="A38" s="398"/>
      <c r="B38" s="399"/>
      <c r="C38" s="400"/>
      <c r="D38" s="401"/>
      <c r="E38" s="401"/>
      <c r="F38" s="401"/>
      <c r="G38" s="383"/>
      <c r="H38" s="369"/>
      <c r="I38" s="388"/>
    </row>
    <row r="39" spans="1:9" ht="15.75" customHeight="1" x14ac:dyDescent="0.2">
      <c r="A39" s="398"/>
      <c r="B39" s="399"/>
      <c r="C39" s="400"/>
      <c r="D39" s="401"/>
      <c r="E39" s="401"/>
      <c r="F39" s="401"/>
      <c r="G39" s="383"/>
      <c r="H39" s="369"/>
      <c r="I39" s="388"/>
    </row>
    <row r="40" spans="1:9" ht="15.75" customHeight="1" x14ac:dyDescent="0.2">
      <c r="A40" s="402"/>
      <c r="B40" s="399"/>
      <c r="C40" s="400"/>
      <c r="D40" s="401"/>
      <c r="E40" s="401"/>
      <c r="F40" s="401"/>
      <c r="G40" s="383"/>
      <c r="H40" s="369"/>
      <c r="I40" s="388"/>
    </row>
    <row r="41" spans="1:9" ht="15.75" customHeight="1" x14ac:dyDescent="0.2">
      <c r="A41" s="398"/>
      <c r="B41" s="399"/>
      <c r="C41" s="400"/>
      <c r="D41" s="401"/>
      <c r="E41" s="401"/>
      <c r="F41" s="401"/>
      <c r="G41" s="383"/>
      <c r="H41" s="369"/>
      <c r="I41" s="388"/>
    </row>
    <row r="42" spans="1:9" ht="15.75" customHeight="1" x14ac:dyDescent="0.2">
      <c r="A42" s="398"/>
      <c r="B42" s="399"/>
      <c r="C42" s="400"/>
      <c r="D42" s="401"/>
      <c r="E42" s="401"/>
      <c r="F42" s="401"/>
      <c r="G42" s="383"/>
      <c r="H42" s="369"/>
      <c r="I42" s="388"/>
    </row>
    <row r="43" spans="1:9" ht="15.75" customHeight="1" x14ac:dyDescent="0.2">
      <c r="A43" s="398"/>
      <c r="B43" s="399"/>
      <c r="C43" s="400"/>
      <c r="D43" s="401"/>
      <c r="E43" s="401"/>
      <c r="F43" s="401"/>
      <c r="G43" s="383"/>
      <c r="H43" s="369"/>
      <c r="I43" s="388"/>
    </row>
    <row r="44" spans="1:9" ht="15.75" customHeight="1" x14ac:dyDescent="0.2">
      <c r="A44" s="398"/>
      <c r="B44" s="399"/>
      <c r="C44" s="400"/>
      <c r="D44" s="401"/>
      <c r="E44" s="401"/>
      <c r="F44" s="401"/>
      <c r="G44" s="383"/>
      <c r="H44" s="369"/>
      <c r="I44" s="388"/>
    </row>
    <row r="45" spans="1:9" ht="15.75" customHeight="1" x14ac:dyDescent="0.2">
      <c r="A45" s="402"/>
      <c r="B45" s="399"/>
      <c r="C45" s="400"/>
      <c r="D45" s="401"/>
      <c r="E45" s="401"/>
      <c r="F45" s="401"/>
      <c r="G45" s="383"/>
      <c r="H45" s="369"/>
      <c r="I45" s="388"/>
    </row>
    <row r="46" spans="1:9" ht="15.75" customHeight="1" x14ac:dyDescent="0.2">
      <c r="A46" s="398"/>
      <c r="B46" s="399"/>
      <c r="C46" s="400"/>
      <c r="D46" s="401"/>
      <c r="E46" s="401"/>
      <c r="F46" s="401"/>
      <c r="G46" s="383"/>
      <c r="H46" s="369"/>
      <c r="I46" s="388"/>
    </row>
    <row r="47" spans="1:9" ht="15.75" customHeight="1" x14ac:dyDescent="0.2">
      <c r="A47" s="398"/>
      <c r="B47" s="399"/>
      <c r="C47" s="400"/>
      <c r="D47" s="401"/>
      <c r="E47" s="401"/>
      <c r="F47" s="401"/>
      <c r="G47" s="383"/>
      <c r="H47" s="369"/>
      <c r="I47" s="388"/>
    </row>
    <row r="48" spans="1:9" ht="15.75" customHeight="1" x14ac:dyDescent="0.2">
      <c r="A48" s="398"/>
      <c r="B48" s="399"/>
      <c r="C48" s="400"/>
      <c r="D48" s="401"/>
      <c r="E48" s="401"/>
      <c r="F48" s="401"/>
      <c r="G48" s="383"/>
      <c r="H48" s="369"/>
      <c r="I48" s="388"/>
    </row>
    <row r="49" spans="1:9" ht="15.75" customHeight="1" x14ac:dyDescent="0.2">
      <c r="A49" s="402"/>
      <c r="B49" s="399"/>
      <c r="C49" s="400"/>
      <c r="D49" s="401"/>
      <c r="E49" s="401"/>
      <c r="F49" s="401"/>
      <c r="G49" s="383"/>
      <c r="H49" s="369"/>
      <c r="I49" s="388"/>
    </row>
    <row r="50" spans="1:9" ht="15.75" customHeight="1" x14ac:dyDescent="0.2">
      <c r="A50" s="398"/>
      <c r="B50" s="399"/>
      <c r="C50" s="400"/>
      <c r="D50" s="401"/>
      <c r="E50" s="401"/>
      <c r="F50" s="401"/>
      <c r="G50" s="383"/>
      <c r="H50" s="369"/>
      <c r="I50" s="388"/>
    </row>
    <row r="51" spans="1:9" ht="15.75" customHeight="1" x14ac:dyDescent="0.2">
      <c r="A51" s="398"/>
      <c r="B51" s="399"/>
      <c r="C51" s="400"/>
      <c r="D51" s="401"/>
      <c r="E51" s="401"/>
      <c r="F51" s="401"/>
      <c r="G51" s="383"/>
      <c r="H51" s="369"/>
      <c r="I51" s="388"/>
    </row>
    <row r="52" spans="1:9" ht="15.75" customHeight="1" x14ac:dyDescent="0.2">
      <c r="A52" s="398"/>
      <c r="B52" s="399"/>
      <c r="C52" s="400"/>
      <c r="D52" s="401"/>
      <c r="E52" s="401"/>
      <c r="F52" s="401"/>
      <c r="G52" s="383"/>
      <c r="H52" s="369"/>
      <c r="I52" s="388"/>
    </row>
    <row r="53" spans="1:9" ht="15.75" customHeight="1" x14ac:dyDescent="0.2">
      <c r="A53" s="403"/>
      <c r="B53" s="404"/>
      <c r="C53" s="405"/>
      <c r="D53" s="405"/>
      <c r="E53" s="405"/>
      <c r="F53" s="405"/>
    </row>
    <row r="54" spans="1:9" x14ac:dyDescent="0.2">
      <c r="B54" s="406"/>
      <c r="C54" s="406"/>
      <c r="D54" s="406"/>
      <c r="E54" s="406"/>
      <c r="F54" s="406"/>
    </row>
    <row r="55" spans="1:9" x14ac:dyDescent="0.2">
      <c r="B55" s="406"/>
      <c r="C55" s="406"/>
      <c r="D55" s="406"/>
      <c r="E55" s="406"/>
      <c r="F55" s="406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03A7-9C76-4075-B7BD-0F51BA35661F}">
  <sheetPr codeName="List17">
    <tabColor rgb="FF66FFFF"/>
  </sheetPr>
  <dimension ref="A1:S131"/>
  <sheetViews>
    <sheetView showGridLines="0" zoomScaleNormal="100" zoomScaleSheetLayoutView="100" workbookViewId="0">
      <selection activeCell="O34" sqref="O34"/>
    </sheetView>
  </sheetViews>
  <sheetFormatPr defaultColWidth="9.33203125" defaultRowHeight="12.75" x14ac:dyDescent="0.2"/>
  <cols>
    <col min="1" max="1" width="51.33203125" style="407" customWidth="1"/>
    <col min="2" max="2" width="14.83203125" style="407" customWidth="1"/>
    <col min="3" max="3" width="10" style="420" customWidth="1"/>
    <col min="4" max="5" width="9.5" style="407" customWidth="1"/>
    <col min="6" max="6" width="10" style="407" customWidth="1"/>
    <col min="7" max="7" width="14.33203125" customWidth="1"/>
    <col min="8" max="19" width="10.6640625" style="407" customWidth="1"/>
    <col min="20" max="16384" width="9.33203125" style="407"/>
  </cols>
  <sheetData>
    <row r="1" spans="1:19" ht="23.65" customHeight="1" thickBot="1" x14ac:dyDescent="0.4">
      <c r="A1" s="1" t="str">
        <f>"RSCP - platová sféra                       "&amp;IF(RIGHT($Q$1,1)="1","1. čtvrtletí ",IF(RIGHT($Q$1,1)="2","2. čtvrtletí ",IF(RIGHT($Q$1,1)="3","3. čtvrtletí ",IF(RIGHT($Q$1,1)="4","4. čtvrtletí ","Chyba!!!"))))&amp;MID($Q$1,5,4)</f>
        <v>RSCP - platová sféra                       4. čtvrtletí 2017</v>
      </c>
      <c r="B1" s="2"/>
      <c r="C1" s="3"/>
      <c r="D1" s="1"/>
      <c r="E1" s="2"/>
      <c r="F1" s="3" t="s">
        <v>313</v>
      </c>
      <c r="H1" s="341"/>
      <c r="I1" s="341"/>
      <c r="J1" s="7"/>
      <c r="K1" s="341"/>
      <c r="L1" s="341"/>
      <c r="M1" s="341"/>
      <c r="N1" s="341"/>
      <c r="O1" s="341"/>
      <c r="P1" s="5" t="s">
        <v>1</v>
      </c>
      <c r="Q1" s="323" t="s">
        <v>2</v>
      </c>
      <c r="R1" s="341"/>
      <c r="S1" s="341"/>
    </row>
    <row r="2" spans="1:19" ht="17.100000000000001" customHeight="1" x14ac:dyDescent="0.2">
      <c r="A2" s="8"/>
      <c r="B2" s="8"/>
      <c r="C2" s="8"/>
      <c r="D2" s="369"/>
      <c r="E2" s="369"/>
      <c r="F2" s="369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</row>
    <row r="3" spans="1:19" ht="18" customHeight="1" x14ac:dyDescent="0.2">
      <c r="A3" s="14" t="s">
        <v>314</v>
      </c>
      <c r="B3" s="14"/>
      <c r="C3" s="14"/>
      <c r="D3" s="14"/>
      <c r="E3" s="14"/>
      <c r="F3" s="15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</row>
    <row r="4" spans="1:19" ht="9" customHeight="1" x14ac:dyDescent="0.2">
      <c r="A4" s="408"/>
      <c r="B4" s="373"/>
      <c r="C4" s="373"/>
      <c r="D4" s="373"/>
      <c r="E4" s="373"/>
      <c r="F4" s="373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</row>
    <row r="5" spans="1:19" ht="15.75" customHeight="1" x14ac:dyDescent="0.2">
      <c r="A5" s="408"/>
      <c r="B5" s="373"/>
      <c r="C5" s="18"/>
      <c r="D5" s="19" t="str">
        <f>VLOOKUP($P$1,[1]System!$N$2:$O$16,2,0)</f>
        <v>Jihočeský kraj</v>
      </c>
      <c r="E5" s="19"/>
      <c r="F5" s="20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</row>
    <row r="6" spans="1:19" s="411" customFormat="1" ht="6" customHeight="1" x14ac:dyDescent="0.2">
      <c r="A6" s="409"/>
      <c r="B6" s="409"/>
      <c r="C6" s="409"/>
      <c r="D6" s="409"/>
      <c r="E6" s="409"/>
      <c r="F6" s="409"/>
      <c r="G6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</row>
    <row r="7" spans="1:19" s="411" customFormat="1" ht="18.75" customHeight="1" x14ac:dyDescent="0.2">
      <c r="A7" s="374" t="s">
        <v>315</v>
      </c>
      <c r="B7" s="258" t="s">
        <v>31</v>
      </c>
      <c r="C7" s="375" t="s">
        <v>310</v>
      </c>
      <c r="D7" s="375" t="s">
        <v>311</v>
      </c>
      <c r="E7" s="376"/>
      <c r="F7" s="375" t="s">
        <v>312</v>
      </c>
      <c r="G7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</row>
    <row r="8" spans="1:19" s="411" customFormat="1" ht="14.25" customHeight="1" x14ac:dyDescent="0.2">
      <c r="A8" s="374"/>
      <c r="B8" s="258"/>
      <c r="C8" s="375"/>
      <c r="D8" s="376"/>
      <c r="E8" s="376"/>
      <c r="F8" s="375"/>
      <c r="G8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</row>
    <row r="9" spans="1:19" s="411" customFormat="1" ht="18.75" customHeight="1" x14ac:dyDescent="0.2">
      <c r="A9" s="374"/>
      <c r="B9" s="258"/>
      <c r="C9" s="375"/>
      <c r="D9" s="376" t="s">
        <v>8</v>
      </c>
      <c r="E9" s="376" t="s">
        <v>16</v>
      </c>
      <c r="F9" s="375"/>
      <c r="G9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</row>
    <row r="10" spans="1:19" s="411" customFormat="1" ht="18.75" customHeight="1" x14ac:dyDescent="0.2">
      <c r="A10" s="374"/>
      <c r="B10" s="258"/>
      <c r="C10" s="375"/>
      <c r="D10" s="376"/>
      <c r="E10" s="376"/>
      <c r="F10" s="375"/>
      <c r="G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</row>
    <row r="11" spans="1:19" s="411" customFormat="1" ht="13.15" customHeight="1" x14ac:dyDescent="0.2">
      <c r="A11" s="374"/>
      <c r="B11" s="269" t="s">
        <v>27</v>
      </c>
      <c r="C11" s="377" t="s">
        <v>300</v>
      </c>
      <c r="D11" s="377" t="s">
        <v>300</v>
      </c>
      <c r="E11" s="377" t="s">
        <v>300</v>
      </c>
      <c r="F11" s="377" t="s">
        <v>300</v>
      </c>
      <c r="G11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</row>
    <row r="12" spans="1:19" s="411" customFormat="1" ht="0.75" customHeight="1" x14ac:dyDescent="0.2">
      <c r="A12" s="412"/>
      <c r="B12" s="413"/>
      <c r="C12" s="414"/>
      <c r="D12" s="414"/>
      <c r="E12" s="414"/>
      <c r="F12" s="414"/>
      <c r="G12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</row>
    <row r="13" spans="1:19" s="411" customFormat="1" ht="13.15" customHeight="1" x14ac:dyDescent="0.2">
      <c r="A13" s="333" t="s">
        <v>186</v>
      </c>
      <c r="B13" s="334">
        <v>0.15570000000000001</v>
      </c>
      <c r="C13" s="415">
        <v>333.87209999999999</v>
      </c>
      <c r="D13" s="416">
        <v>225.17060000000001</v>
      </c>
      <c r="E13" s="416">
        <v>573.93880000000001</v>
      </c>
      <c r="F13" s="416">
        <v>377.47980000000001</v>
      </c>
      <c r="G13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</row>
    <row r="14" spans="1:19" s="411" customFormat="1" ht="13.15" customHeight="1" x14ac:dyDescent="0.25">
      <c r="A14" s="417" t="s">
        <v>187</v>
      </c>
      <c r="B14" s="338">
        <v>5.91E-2</v>
      </c>
      <c r="C14" s="418">
        <v>304.38909999999998</v>
      </c>
      <c r="D14" s="419">
        <v>220.452</v>
      </c>
      <c r="E14" s="419">
        <v>547.19759999999997</v>
      </c>
      <c r="F14" s="419">
        <v>344.58879999999999</v>
      </c>
      <c r="G14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</row>
    <row r="15" spans="1:19" s="411" customFormat="1" ht="13.15" customHeight="1" x14ac:dyDescent="0.2">
      <c r="A15" s="333" t="s">
        <v>188</v>
      </c>
      <c r="B15" s="334">
        <v>6.0400000000000002E-2</v>
      </c>
      <c r="C15" s="415">
        <v>230.3391</v>
      </c>
      <c r="D15" s="416">
        <v>161.15450000000001</v>
      </c>
      <c r="E15" s="416">
        <v>383.24189999999999</v>
      </c>
      <c r="F15" s="416">
        <v>262.45909999999998</v>
      </c>
      <c r="G15"/>
      <c r="H15" s="410"/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0"/>
    </row>
    <row r="16" spans="1:19" s="411" customFormat="1" ht="13.15" customHeight="1" x14ac:dyDescent="0.25">
      <c r="A16" s="417" t="s">
        <v>189</v>
      </c>
      <c r="B16" s="338">
        <v>4.24E-2</v>
      </c>
      <c r="C16" s="418">
        <v>218.28389999999999</v>
      </c>
      <c r="D16" s="419">
        <v>176.60169999999999</v>
      </c>
      <c r="E16" s="419">
        <v>288.88709999999998</v>
      </c>
      <c r="F16" s="419">
        <v>225.97540000000001</v>
      </c>
      <c r="G16"/>
      <c r="H16" s="410"/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0"/>
    </row>
    <row r="17" spans="1:19" s="411" customFormat="1" ht="13.15" customHeight="1" x14ac:dyDescent="0.2">
      <c r="A17" s="333" t="s">
        <v>190</v>
      </c>
      <c r="B17" s="334">
        <v>9.7799999999999998E-2</v>
      </c>
      <c r="C17" s="415">
        <v>251.3304</v>
      </c>
      <c r="D17" s="416">
        <v>165.34989999999999</v>
      </c>
      <c r="E17" s="416">
        <v>368.0548</v>
      </c>
      <c r="F17" s="416">
        <v>262.32920000000001</v>
      </c>
      <c r="G17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</row>
    <row r="18" spans="1:19" s="411" customFormat="1" ht="13.15" customHeight="1" x14ac:dyDescent="0.25">
      <c r="A18" s="417" t="s">
        <v>192</v>
      </c>
      <c r="B18" s="338">
        <v>5.0999999999999997E-2</v>
      </c>
      <c r="C18" s="418">
        <v>203.0573</v>
      </c>
      <c r="D18" s="419">
        <v>172.13079999999999</v>
      </c>
      <c r="E18" s="419">
        <v>240.0573</v>
      </c>
      <c r="F18" s="419">
        <v>204.1816</v>
      </c>
      <c r="G18"/>
      <c r="H18" s="410"/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</row>
    <row r="19" spans="1:19" s="411" customFormat="1" ht="13.15" customHeight="1" x14ac:dyDescent="0.2">
      <c r="A19" s="333" t="s">
        <v>193</v>
      </c>
      <c r="B19" s="334">
        <v>0.18210000000000001</v>
      </c>
      <c r="C19" s="415">
        <v>240.35749999999999</v>
      </c>
      <c r="D19" s="416">
        <v>175.06190000000001</v>
      </c>
      <c r="E19" s="416">
        <v>309.63279999999997</v>
      </c>
      <c r="F19" s="416">
        <v>243.0796</v>
      </c>
      <c r="G19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</row>
    <row r="20" spans="1:19" s="411" customFormat="1" ht="13.15" customHeight="1" x14ac:dyDescent="0.25">
      <c r="A20" s="417" t="s">
        <v>194</v>
      </c>
      <c r="B20" s="338">
        <v>3.3500000000000002E-2</v>
      </c>
      <c r="C20" s="418">
        <v>263.3492</v>
      </c>
      <c r="D20" s="419">
        <v>167.57429999999999</v>
      </c>
      <c r="E20" s="419">
        <v>341.7987</v>
      </c>
      <c r="F20" s="419">
        <v>250.9845</v>
      </c>
      <c r="G2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</row>
    <row r="21" spans="1:19" s="411" customFormat="1" ht="13.15" customHeight="1" x14ac:dyDescent="0.2">
      <c r="A21" s="333" t="s">
        <v>195</v>
      </c>
      <c r="B21" s="334">
        <v>4.0800000000000003E-2</v>
      </c>
      <c r="C21" s="415">
        <v>217.815</v>
      </c>
      <c r="D21" s="416">
        <v>175.55719999999999</v>
      </c>
      <c r="E21" s="416">
        <v>426.2423</v>
      </c>
      <c r="F21" s="416">
        <v>269.7423</v>
      </c>
      <c r="G21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</row>
    <row r="22" spans="1:19" s="411" customFormat="1" ht="13.15" customHeight="1" x14ac:dyDescent="0.25">
      <c r="A22" s="417" t="s">
        <v>196</v>
      </c>
      <c r="B22" s="338">
        <v>0.56359999999999999</v>
      </c>
      <c r="C22" s="418">
        <v>305.98379999999997</v>
      </c>
      <c r="D22" s="419">
        <v>235.78919999999999</v>
      </c>
      <c r="E22" s="419">
        <v>396.7</v>
      </c>
      <c r="F22" s="419">
        <v>311.54629999999997</v>
      </c>
      <c r="G22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</row>
    <row r="23" spans="1:19" s="411" customFormat="1" ht="13.15" customHeight="1" x14ac:dyDescent="0.2">
      <c r="A23" s="333" t="s">
        <v>197</v>
      </c>
      <c r="B23" s="334">
        <v>0.1157</v>
      </c>
      <c r="C23" s="415">
        <v>313.60000000000002</v>
      </c>
      <c r="D23" s="416">
        <v>184.1182</v>
      </c>
      <c r="E23" s="416">
        <v>519.72270000000003</v>
      </c>
      <c r="F23" s="416">
        <v>332.38119999999998</v>
      </c>
      <c r="G23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</row>
    <row r="24" spans="1:19" s="411" customFormat="1" ht="13.15" customHeight="1" x14ac:dyDescent="0.25">
      <c r="A24" s="417" t="s">
        <v>198</v>
      </c>
      <c r="B24" s="338">
        <v>3.7499999999999999E-2</v>
      </c>
      <c r="C24" s="418">
        <v>167.78030000000001</v>
      </c>
      <c r="D24" s="419">
        <v>143.5591</v>
      </c>
      <c r="E24" s="419">
        <v>219.25640000000001</v>
      </c>
      <c r="F24" s="419">
        <v>172.68510000000001</v>
      </c>
      <c r="G24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</row>
    <row r="25" spans="1:19" s="411" customFormat="1" ht="13.15" customHeight="1" x14ac:dyDescent="0.2">
      <c r="A25" s="333" t="s">
        <v>199</v>
      </c>
      <c r="B25" s="334">
        <v>0.16619999999999999</v>
      </c>
      <c r="C25" s="415">
        <v>212.57239999999999</v>
      </c>
      <c r="D25" s="416">
        <v>174.86189999999999</v>
      </c>
      <c r="E25" s="416">
        <v>255.24979999999999</v>
      </c>
      <c r="F25" s="416">
        <v>216.4401</v>
      </c>
      <c r="G25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</row>
    <row r="26" spans="1:19" s="411" customFormat="1" ht="13.15" customHeight="1" x14ac:dyDescent="0.25">
      <c r="A26" s="417" t="s">
        <v>200</v>
      </c>
      <c r="B26" s="338">
        <v>8.6400000000000005E-2</v>
      </c>
      <c r="C26" s="418">
        <v>182.85480000000001</v>
      </c>
      <c r="D26" s="419">
        <v>144.8271</v>
      </c>
      <c r="E26" s="419">
        <v>209.06549999999999</v>
      </c>
      <c r="F26" s="419">
        <v>181.51779999999999</v>
      </c>
      <c r="G26"/>
      <c r="H26" s="410"/>
      <c r="I26" s="410"/>
      <c r="J26" s="410"/>
      <c r="K26" s="410"/>
      <c r="L26" s="410"/>
      <c r="M26" s="410"/>
      <c r="N26" s="410"/>
      <c r="O26" s="410"/>
      <c r="P26" s="410"/>
      <c r="Q26" s="410"/>
      <c r="R26" s="410"/>
      <c r="S26" s="410"/>
    </row>
    <row r="27" spans="1:19" s="411" customFormat="1" ht="13.15" customHeight="1" x14ac:dyDescent="0.2">
      <c r="A27" s="333" t="s">
        <v>201</v>
      </c>
      <c r="B27" s="334">
        <v>9.5200000000000007E-2</v>
      </c>
      <c r="C27" s="415">
        <v>353.67439999999999</v>
      </c>
      <c r="D27" s="416">
        <v>250.10499999999999</v>
      </c>
      <c r="E27" s="416">
        <v>485.86500000000001</v>
      </c>
      <c r="F27" s="416">
        <v>367.33210000000003</v>
      </c>
      <c r="G27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</row>
    <row r="28" spans="1:19" s="411" customFormat="1" ht="13.15" customHeight="1" x14ac:dyDescent="0.25">
      <c r="A28" s="417" t="s">
        <v>202</v>
      </c>
      <c r="B28" s="338">
        <v>0.1371</v>
      </c>
      <c r="C28" s="418">
        <v>231.76669999999999</v>
      </c>
      <c r="D28" s="419">
        <v>193.20150000000001</v>
      </c>
      <c r="E28" s="419">
        <v>274.85910000000001</v>
      </c>
      <c r="F28" s="419">
        <v>232.0043</v>
      </c>
      <c r="G28"/>
      <c r="H28" s="410"/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</row>
    <row r="29" spans="1:19" s="411" customFormat="1" ht="13.15" customHeight="1" x14ac:dyDescent="0.2">
      <c r="A29" s="333" t="s">
        <v>203</v>
      </c>
      <c r="B29" s="334">
        <v>1.0273000000000001</v>
      </c>
      <c r="C29" s="415">
        <v>193.34620000000001</v>
      </c>
      <c r="D29" s="416">
        <v>162.81209999999999</v>
      </c>
      <c r="E29" s="416">
        <v>243.4812</v>
      </c>
      <c r="F29" s="416">
        <v>199.43770000000001</v>
      </c>
      <c r="G29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</row>
    <row r="30" spans="1:19" s="411" customFormat="1" ht="13.15" customHeight="1" x14ac:dyDescent="0.25">
      <c r="A30" s="417" t="s">
        <v>204</v>
      </c>
      <c r="B30" s="338">
        <v>2.7201</v>
      </c>
      <c r="C30" s="418">
        <v>200.48089999999999</v>
      </c>
      <c r="D30" s="419">
        <v>164.76910000000001</v>
      </c>
      <c r="E30" s="419">
        <v>245.61959999999999</v>
      </c>
      <c r="F30" s="419">
        <v>203.87440000000001</v>
      </c>
      <c r="G3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410"/>
    </row>
    <row r="31" spans="1:19" s="411" customFormat="1" ht="13.15" customHeight="1" x14ac:dyDescent="0.2">
      <c r="A31" s="333" t="s">
        <v>205</v>
      </c>
      <c r="B31" s="334">
        <v>1.5777000000000001</v>
      </c>
      <c r="C31" s="415">
        <v>201.48589999999999</v>
      </c>
      <c r="D31" s="416">
        <v>164.92</v>
      </c>
      <c r="E31" s="416">
        <v>245.17910000000001</v>
      </c>
      <c r="F31" s="416">
        <v>205.06030000000001</v>
      </c>
      <c r="G31"/>
      <c r="H31" s="410"/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0"/>
    </row>
    <row r="32" spans="1:19" s="411" customFormat="1" ht="13.15" customHeight="1" x14ac:dyDescent="0.25">
      <c r="A32" s="417" t="s">
        <v>206</v>
      </c>
      <c r="B32" s="338">
        <v>1.5251999999999999</v>
      </c>
      <c r="C32" s="418">
        <v>173.70410000000001</v>
      </c>
      <c r="D32" s="419">
        <v>142.78039999999999</v>
      </c>
      <c r="E32" s="419">
        <v>213.64169999999999</v>
      </c>
      <c r="F32" s="419">
        <v>177.86660000000001</v>
      </c>
      <c r="G32"/>
      <c r="H32" s="410"/>
      <c r="I32" s="410"/>
      <c r="J32" s="410"/>
      <c r="K32" s="410"/>
      <c r="L32" s="410"/>
      <c r="M32" s="410"/>
      <c r="N32" s="410"/>
      <c r="O32" s="410"/>
      <c r="P32" s="410"/>
      <c r="Q32" s="410"/>
      <c r="R32" s="410"/>
      <c r="S32" s="410"/>
    </row>
    <row r="33" spans="1:19" s="411" customFormat="1" ht="13.15" customHeight="1" x14ac:dyDescent="0.2">
      <c r="A33" s="333" t="s">
        <v>207</v>
      </c>
      <c r="B33" s="334">
        <v>0.255</v>
      </c>
      <c r="C33" s="415">
        <v>182.41820000000001</v>
      </c>
      <c r="D33" s="416">
        <v>157.8683</v>
      </c>
      <c r="E33" s="416">
        <v>213.5292</v>
      </c>
      <c r="F33" s="416">
        <v>185.4984</v>
      </c>
      <c r="G33"/>
      <c r="H33" s="410"/>
      <c r="I33" s="410"/>
      <c r="J33" s="410"/>
      <c r="K33" s="410"/>
      <c r="L33" s="410"/>
      <c r="M33" s="410"/>
      <c r="N33" s="410"/>
      <c r="O33" s="410"/>
      <c r="P33" s="410"/>
      <c r="Q33" s="410"/>
      <c r="R33" s="410"/>
      <c r="S33" s="410"/>
    </row>
    <row r="34" spans="1:19" s="411" customFormat="1" ht="13.15" customHeight="1" x14ac:dyDescent="0.25">
      <c r="A34" s="417" t="s">
        <v>208</v>
      </c>
      <c r="B34" s="338">
        <v>0.1125</v>
      </c>
      <c r="C34" s="418">
        <v>187.49719999999999</v>
      </c>
      <c r="D34" s="419">
        <v>162.0043</v>
      </c>
      <c r="E34" s="419">
        <v>235</v>
      </c>
      <c r="F34" s="419">
        <v>193.0248</v>
      </c>
      <c r="G34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</row>
    <row r="35" spans="1:19" s="411" customFormat="1" ht="13.15" customHeight="1" x14ac:dyDescent="0.2">
      <c r="A35" s="333" t="s">
        <v>209</v>
      </c>
      <c r="B35" s="334">
        <v>0.92269999999999996</v>
      </c>
      <c r="C35" s="415">
        <v>171.22839999999999</v>
      </c>
      <c r="D35" s="416">
        <v>142.41999999999999</v>
      </c>
      <c r="E35" s="416">
        <v>215.57929999999999</v>
      </c>
      <c r="F35" s="416">
        <v>176.1583</v>
      </c>
      <c r="G35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0"/>
    </row>
    <row r="36" spans="1:19" s="411" customFormat="1" ht="13.15" customHeight="1" x14ac:dyDescent="0.25">
      <c r="A36" s="417" t="s">
        <v>210</v>
      </c>
      <c r="B36" s="338">
        <v>0.22459999999999999</v>
      </c>
      <c r="C36" s="418">
        <v>177.3672</v>
      </c>
      <c r="D36" s="419">
        <v>139.56870000000001</v>
      </c>
      <c r="E36" s="419">
        <v>239.8416</v>
      </c>
      <c r="F36" s="419">
        <v>187.6883</v>
      </c>
      <c r="G36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0"/>
      <c r="S36" s="410"/>
    </row>
    <row r="37" spans="1:19" s="411" customFormat="1" ht="13.15" customHeight="1" x14ac:dyDescent="0.2">
      <c r="A37" s="333" t="s">
        <v>211</v>
      </c>
      <c r="B37" s="334">
        <v>0.71599999999999997</v>
      </c>
      <c r="C37" s="415">
        <v>201.7133</v>
      </c>
      <c r="D37" s="416">
        <v>135.7868</v>
      </c>
      <c r="E37" s="416">
        <v>348.71499999999997</v>
      </c>
      <c r="F37" s="416">
        <v>223.72409999999999</v>
      </c>
      <c r="G37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</row>
    <row r="38" spans="1:19" s="411" customFormat="1" ht="13.15" customHeight="1" x14ac:dyDescent="0.25">
      <c r="A38" s="417" t="s">
        <v>212</v>
      </c>
      <c r="B38" s="338">
        <v>6.0100000000000001E-2</v>
      </c>
      <c r="C38" s="418">
        <v>183.44540000000001</v>
      </c>
      <c r="D38" s="419">
        <v>143.44479999999999</v>
      </c>
      <c r="E38" s="419">
        <v>257.3546</v>
      </c>
      <c r="F38" s="419">
        <v>193.20179999999999</v>
      </c>
      <c r="G38"/>
      <c r="H38" s="410"/>
      <c r="I38" s="410"/>
      <c r="J38" s="410"/>
      <c r="K38" s="410"/>
      <c r="L38" s="410"/>
      <c r="M38" s="410"/>
      <c r="N38" s="410"/>
      <c r="O38" s="410"/>
      <c r="P38" s="410"/>
      <c r="Q38" s="410"/>
      <c r="R38" s="410"/>
      <c r="S38" s="410"/>
    </row>
    <row r="39" spans="1:19" s="411" customFormat="1" ht="13.15" customHeight="1" x14ac:dyDescent="0.2">
      <c r="A39" s="333" t="s">
        <v>213</v>
      </c>
      <c r="B39" s="334">
        <v>7.2999999999999995E-2</v>
      </c>
      <c r="C39" s="415">
        <v>180.09440000000001</v>
      </c>
      <c r="D39" s="416">
        <v>143.72409999999999</v>
      </c>
      <c r="E39" s="416">
        <v>223.14</v>
      </c>
      <c r="F39" s="416">
        <v>180.61859999999999</v>
      </c>
      <c r="G39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</row>
    <row r="40" spans="1:19" s="411" customFormat="1" ht="13.15" customHeight="1" x14ac:dyDescent="0.25">
      <c r="A40" s="417" t="s">
        <v>214</v>
      </c>
      <c r="B40" s="338">
        <v>0.15989999999999999</v>
      </c>
      <c r="C40" s="418">
        <v>193.87700000000001</v>
      </c>
      <c r="D40" s="419">
        <v>152.07669999999999</v>
      </c>
      <c r="E40" s="419">
        <v>253.15860000000001</v>
      </c>
      <c r="F40" s="419">
        <v>202.9059</v>
      </c>
      <c r="G40"/>
      <c r="H40" s="410"/>
      <c r="I40" s="410"/>
      <c r="J40" s="410"/>
      <c r="K40" s="410"/>
      <c r="L40" s="410"/>
      <c r="M40" s="410"/>
      <c r="N40" s="410"/>
      <c r="O40" s="410"/>
      <c r="P40" s="410"/>
      <c r="Q40" s="410"/>
      <c r="R40" s="410"/>
      <c r="S40" s="410"/>
    </row>
    <row r="41" spans="1:19" s="411" customFormat="1" ht="13.15" customHeight="1" x14ac:dyDescent="0.2">
      <c r="A41" s="333" t="s">
        <v>215</v>
      </c>
      <c r="B41" s="334">
        <v>0.1197</v>
      </c>
      <c r="C41" s="415">
        <v>213.16220000000001</v>
      </c>
      <c r="D41" s="416">
        <v>135.95089999999999</v>
      </c>
      <c r="E41" s="416">
        <v>270.52999999999997</v>
      </c>
      <c r="F41" s="416">
        <v>212.63730000000001</v>
      </c>
      <c r="G41"/>
      <c r="H41" s="410"/>
      <c r="I41" s="410"/>
      <c r="J41" s="410"/>
      <c r="K41" s="410"/>
      <c r="L41" s="410"/>
      <c r="M41" s="410"/>
      <c r="N41" s="410"/>
      <c r="O41" s="410"/>
      <c r="P41" s="410"/>
      <c r="Q41" s="410"/>
      <c r="R41" s="410"/>
      <c r="S41" s="410"/>
    </row>
    <row r="42" spans="1:19" s="411" customFormat="1" ht="13.15" customHeight="1" x14ac:dyDescent="0.25">
      <c r="A42" s="417" t="s">
        <v>216</v>
      </c>
      <c r="B42" s="338">
        <v>6.8699999999999997E-2</v>
      </c>
      <c r="C42" s="418">
        <v>225.29320000000001</v>
      </c>
      <c r="D42" s="419">
        <v>151.9315</v>
      </c>
      <c r="E42" s="419">
        <v>288.41399999999999</v>
      </c>
      <c r="F42" s="419">
        <v>226.19810000000001</v>
      </c>
      <c r="G42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0"/>
      <c r="S42" s="410"/>
    </row>
    <row r="43" spans="1:19" s="411" customFormat="1" ht="13.15" customHeight="1" x14ac:dyDescent="0.2">
      <c r="A43" s="333" t="s">
        <v>217</v>
      </c>
      <c r="B43" s="334">
        <v>0.22170000000000001</v>
      </c>
      <c r="C43" s="415">
        <v>189.20779999999999</v>
      </c>
      <c r="D43" s="416">
        <v>134.20769999999999</v>
      </c>
      <c r="E43" s="416">
        <v>287.84179999999998</v>
      </c>
      <c r="F43" s="416">
        <v>197.7175</v>
      </c>
      <c r="G43"/>
      <c r="H43" s="410"/>
      <c r="I43" s="410"/>
      <c r="J43" s="410"/>
      <c r="K43" s="410"/>
      <c r="L43" s="410"/>
      <c r="M43" s="410"/>
      <c r="N43" s="410"/>
      <c r="O43" s="410"/>
      <c r="P43" s="410"/>
      <c r="Q43" s="410"/>
      <c r="R43" s="410"/>
      <c r="S43" s="410"/>
    </row>
    <row r="44" spans="1:19" s="411" customFormat="1" ht="13.15" customHeight="1" x14ac:dyDescent="0.25">
      <c r="A44" s="417" t="s">
        <v>218</v>
      </c>
      <c r="B44" s="338">
        <v>0.25319999999999998</v>
      </c>
      <c r="C44" s="418">
        <v>177.2542</v>
      </c>
      <c r="D44" s="419">
        <v>143.5154</v>
      </c>
      <c r="E44" s="419">
        <v>216.94370000000001</v>
      </c>
      <c r="F44" s="419">
        <v>181.33420000000001</v>
      </c>
      <c r="G44"/>
      <c r="H44" s="410"/>
      <c r="I44" s="410"/>
      <c r="J44" s="410"/>
      <c r="K44" s="410"/>
      <c r="L44" s="410"/>
      <c r="M44" s="410"/>
      <c r="N44" s="410"/>
      <c r="O44" s="410"/>
      <c r="P44" s="410"/>
      <c r="Q44" s="410"/>
      <c r="R44" s="410"/>
      <c r="S44" s="410"/>
    </row>
    <row r="45" spans="1:19" s="411" customFormat="1" ht="13.15" customHeight="1" x14ac:dyDescent="0.2">
      <c r="A45" s="333" t="s">
        <v>219</v>
      </c>
      <c r="B45" s="334">
        <v>0.1249</v>
      </c>
      <c r="C45" s="415">
        <v>154.70419999999999</v>
      </c>
      <c r="D45" s="416">
        <v>125.8288</v>
      </c>
      <c r="E45" s="416">
        <v>198.8956</v>
      </c>
      <c r="F45" s="416">
        <v>161.34909999999999</v>
      </c>
      <c r="G45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0"/>
      <c r="S45" s="410"/>
    </row>
    <row r="46" spans="1:19" s="411" customFormat="1" ht="13.15" customHeight="1" x14ac:dyDescent="0.25">
      <c r="A46" s="417" t="s">
        <v>220</v>
      </c>
      <c r="B46" s="338">
        <v>0.42459999999999998</v>
      </c>
      <c r="C46" s="418">
        <v>213.24780000000001</v>
      </c>
      <c r="D46" s="419">
        <v>174.83449999999999</v>
      </c>
      <c r="E46" s="419">
        <v>263.68090000000001</v>
      </c>
      <c r="F46" s="419">
        <v>218.14779999999999</v>
      </c>
      <c r="G46"/>
      <c r="H46" s="410"/>
      <c r="I46" s="410"/>
      <c r="J46" s="410"/>
      <c r="K46" s="410"/>
      <c r="L46" s="410"/>
      <c r="M46" s="410"/>
      <c r="N46" s="410"/>
      <c r="O46" s="410"/>
      <c r="P46" s="410"/>
      <c r="Q46" s="410"/>
      <c r="R46" s="410"/>
      <c r="S46" s="410"/>
    </row>
    <row r="47" spans="1:19" s="411" customFormat="1" ht="13.15" customHeight="1" x14ac:dyDescent="0.2">
      <c r="A47" s="333" t="s">
        <v>221</v>
      </c>
      <c r="B47" s="334">
        <v>1.0250999999999999</v>
      </c>
      <c r="C47" s="415">
        <v>173.97190000000001</v>
      </c>
      <c r="D47" s="416">
        <v>135</v>
      </c>
      <c r="E47" s="416">
        <v>238.3407</v>
      </c>
      <c r="F47" s="416">
        <v>182.85730000000001</v>
      </c>
      <c r="G47"/>
      <c r="H47" s="410"/>
      <c r="I47" s="410"/>
      <c r="J47" s="410"/>
      <c r="K47" s="410"/>
      <c r="L47" s="410"/>
      <c r="M47" s="410"/>
      <c r="N47" s="410"/>
      <c r="O47" s="410"/>
      <c r="P47" s="410"/>
      <c r="Q47" s="410"/>
      <c r="R47" s="410"/>
      <c r="S47" s="410"/>
    </row>
    <row r="48" spans="1:19" s="411" customFormat="1" ht="13.15" customHeight="1" x14ac:dyDescent="0.25">
      <c r="A48" s="417" t="s">
        <v>222</v>
      </c>
      <c r="B48" s="338">
        <v>0.15160000000000001</v>
      </c>
      <c r="C48" s="418">
        <v>224.82339999999999</v>
      </c>
      <c r="D48" s="419">
        <v>170.9759</v>
      </c>
      <c r="E48" s="419">
        <v>334.05970000000002</v>
      </c>
      <c r="F48" s="419">
        <v>244.8629</v>
      </c>
      <c r="G48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0"/>
      <c r="S48" s="410"/>
    </row>
    <row r="49" spans="1:19" s="411" customFormat="1" ht="13.15" customHeight="1" x14ac:dyDescent="0.2">
      <c r="A49" s="333" t="s">
        <v>223</v>
      </c>
      <c r="B49" s="334">
        <v>0.28949999999999998</v>
      </c>
      <c r="C49" s="415">
        <v>149.61959999999999</v>
      </c>
      <c r="D49" s="416">
        <v>119.4014</v>
      </c>
      <c r="E49" s="416">
        <v>188.8107</v>
      </c>
      <c r="F49" s="416">
        <v>153.84129999999999</v>
      </c>
      <c r="G49"/>
      <c r="H49" s="410"/>
      <c r="I49" s="410"/>
      <c r="J49" s="410"/>
      <c r="K49" s="410"/>
      <c r="L49" s="410"/>
      <c r="M49" s="410"/>
      <c r="N49" s="410"/>
      <c r="O49" s="410"/>
      <c r="P49" s="410"/>
      <c r="Q49" s="410"/>
      <c r="R49" s="410"/>
      <c r="S49" s="410"/>
    </row>
    <row r="50" spans="1:19" s="411" customFormat="1" ht="13.15" customHeight="1" x14ac:dyDescent="0.25">
      <c r="A50" s="417" t="s">
        <v>224</v>
      </c>
      <c r="B50" s="338">
        <v>1.6720999999999999</v>
      </c>
      <c r="C50" s="418">
        <v>169.3811</v>
      </c>
      <c r="D50" s="419">
        <v>132.5333</v>
      </c>
      <c r="E50" s="419">
        <v>215.9153</v>
      </c>
      <c r="F50" s="419">
        <v>174.0984</v>
      </c>
      <c r="G50"/>
      <c r="H50" s="410"/>
      <c r="I50" s="410"/>
      <c r="J50" s="410"/>
      <c r="K50" s="410"/>
      <c r="L50" s="410"/>
      <c r="M50" s="410"/>
      <c r="N50" s="410"/>
      <c r="O50" s="410"/>
      <c r="P50" s="410"/>
      <c r="Q50" s="410"/>
      <c r="R50" s="410"/>
      <c r="S50" s="410"/>
    </row>
    <row r="51" spans="1:19" s="411" customFormat="1" ht="13.15" customHeight="1" x14ac:dyDescent="0.2">
      <c r="A51" s="333" t="s">
        <v>225</v>
      </c>
      <c r="B51" s="334">
        <v>0.78959999999999997</v>
      </c>
      <c r="C51" s="415">
        <v>191.62440000000001</v>
      </c>
      <c r="D51" s="416">
        <v>161.45570000000001</v>
      </c>
      <c r="E51" s="416">
        <v>259.33839999999998</v>
      </c>
      <c r="F51" s="416">
        <v>203.9425</v>
      </c>
      <c r="G51"/>
      <c r="H51" s="410"/>
      <c r="I51" s="410"/>
      <c r="J51" s="410"/>
      <c r="K51" s="410"/>
      <c r="L51" s="410"/>
      <c r="M51" s="410"/>
      <c r="N51" s="410"/>
      <c r="O51" s="410"/>
      <c r="P51" s="410"/>
      <c r="Q51" s="410"/>
      <c r="R51" s="410"/>
      <c r="S51" s="410"/>
    </row>
    <row r="52" spans="1:19" s="411" customFormat="1" ht="13.15" customHeight="1" x14ac:dyDescent="0.25">
      <c r="A52" s="417" t="s">
        <v>226</v>
      </c>
      <c r="B52" s="338">
        <v>0.46279999999999999</v>
      </c>
      <c r="C52" s="418">
        <v>146.8313</v>
      </c>
      <c r="D52" s="419">
        <v>109.53</v>
      </c>
      <c r="E52" s="419">
        <v>208.85400000000001</v>
      </c>
      <c r="F52" s="419">
        <v>152.40700000000001</v>
      </c>
      <c r="G52"/>
      <c r="H52" s="410"/>
      <c r="I52" s="410"/>
      <c r="J52" s="410"/>
      <c r="K52" s="410"/>
      <c r="L52" s="410"/>
      <c r="M52" s="410"/>
      <c r="N52" s="410"/>
      <c r="O52" s="410"/>
      <c r="P52" s="410"/>
      <c r="Q52" s="410"/>
      <c r="R52" s="410"/>
      <c r="S52" s="410"/>
    </row>
    <row r="53" spans="1:19" s="411" customFormat="1" ht="13.15" customHeight="1" x14ac:dyDescent="0.2">
      <c r="A53" s="333" t="s">
        <v>227</v>
      </c>
      <c r="B53" s="334">
        <v>5.6899999999999999E-2</v>
      </c>
      <c r="C53" s="415">
        <v>161.04349999999999</v>
      </c>
      <c r="D53" s="416">
        <v>129.63409999999999</v>
      </c>
      <c r="E53" s="416">
        <v>207.17070000000001</v>
      </c>
      <c r="F53" s="416">
        <v>167.8314</v>
      </c>
      <c r="G53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0"/>
      <c r="S53" s="410"/>
    </row>
    <row r="54" spans="1:19" s="411" customFormat="1" ht="13.15" customHeight="1" x14ac:dyDescent="0.25">
      <c r="A54" s="417" t="s">
        <v>228</v>
      </c>
      <c r="B54" s="338">
        <v>0.1444</v>
      </c>
      <c r="C54" s="418">
        <v>153.3578</v>
      </c>
      <c r="D54" s="419">
        <v>118.45</v>
      </c>
      <c r="E54" s="419">
        <v>203.4076</v>
      </c>
      <c r="F54" s="419">
        <v>162.56729999999999</v>
      </c>
      <c r="G54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</row>
    <row r="55" spans="1:19" s="411" customFormat="1" ht="13.15" customHeight="1" x14ac:dyDescent="0.2">
      <c r="A55" s="333" t="s">
        <v>229</v>
      </c>
      <c r="B55" s="334">
        <v>0.51170000000000004</v>
      </c>
      <c r="C55" s="415">
        <v>155.63759999999999</v>
      </c>
      <c r="D55" s="416">
        <v>118.2659</v>
      </c>
      <c r="E55" s="416">
        <v>205.11340000000001</v>
      </c>
      <c r="F55" s="416">
        <v>158.57849999999999</v>
      </c>
      <c r="G55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10"/>
    </row>
    <row r="56" spans="1:19" s="411" customFormat="1" ht="13.15" customHeight="1" x14ac:dyDescent="0.25">
      <c r="A56" s="417" t="s">
        <v>230</v>
      </c>
      <c r="B56" s="338">
        <v>5.8400000000000001E-2</v>
      </c>
      <c r="C56" s="418">
        <v>183.37639999999999</v>
      </c>
      <c r="D56" s="419">
        <v>146.34469999999999</v>
      </c>
      <c r="E56" s="419">
        <v>250.01009999999999</v>
      </c>
      <c r="F56" s="419">
        <v>191.68690000000001</v>
      </c>
      <c r="G56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0"/>
    </row>
    <row r="57" spans="1:19" s="411" customFormat="1" ht="13.15" customHeight="1" x14ac:dyDescent="0.2">
      <c r="A57" s="333" t="s">
        <v>231</v>
      </c>
      <c r="B57" s="334">
        <v>4.8300000000000003E-2</v>
      </c>
      <c r="C57" s="415">
        <v>170.08959999999999</v>
      </c>
      <c r="D57" s="416">
        <v>136.00020000000001</v>
      </c>
      <c r="E57" s="416">
        <v>228.72569999999999</v>
      </c>
      <c r="F57" s="416">
        <v>174.87430000000001</v>
      </c>
      <c r="G57"/>
      <c r="H57" s="410"/>
      <c r="I57" s="410"/>
      <c r="J57" s="410"/>
      <c r="K57" s="410"/>
      <c r="L57" s="410"/>
      <c r="M57" s="410"/>
      <c r="N57" s="410"/>
      <c r="O57" s="410"/>
      <c r="P57" s="410"/>
      <c r="Q57" s="410"/>
      <c r="R57" s="410"/>
      <c r="S57" s="410"/>
    </row>
    <row r="58" spans="1:19" s="411" customFormat="1" ht="13.15" customHeight="1" x14ac:dyDescent="0.25">
      <c r="A58" s="417" t="s">
        <v>232</v>
      </c>
      <c r="B58" s="338">
        <v>0.43490000000000001</v>
      </c>
      <c r="C58" s="418">
        <v>158.75190000000001</v>
      </c>
      <c r="D58" s="419">
        <v>123.20829999999999</v>
      </c>
      <c r="E58" s="419">
        <v>216.36340000000001</v>
      </c>
      <c r="F58" s="419">
        <v>166.5301</v>
      </c>
      <c r="G58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</row>
    <row r="59" spans="1:19" s="411" customFormat="1" ht="13.15" customHeight="1" x14ac:dyDescent="0.2">
      <c r="A59" s="333" t="s">
        <v>233</v>
      </c>
      <c r="B59" s="334">
        <v>0.1234</v>
      </c>
      <c r="C59" s="415">
        <v>157.64259999999999</v>
      </c>
      <c r="D59" s="416">
        <v>119.88</v>
      </c>
      <c r="E59" s="416">
        <v>211.15860000000001</v>
      </c>
      <c r="F59" s="416">
        <v>163.56630000000001</v>
      </c>
      <c r="G59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</row>
    <row r="60" spans="1:19" s="411" customFormat="1" ht="13.15" customHeight="1" x14ac:dyDescent="0.25">
      <c r="A60" s="417" t="s">
        <v>234</v>
      </c>
      <c r="B60" s="338">
        <v>0.1071</v>
      </c>
      <c r="C60" s="418">
        <v>129.8527</v>
      </c>
      <c r="D60" s="419">
        <v>108.93510000000001</v>
      </c>
      <c r="E60" s="419">
        <v>153.2603</v>
      </c>
      <c r="F60" s="419">
        <v>130.36699999999999</v>
      </c>
      <c r="G6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</row>
    <row r="61" spans="1:19" s="411" customFormat="1" ht="13.15" customHeight="1" x14ac:dyDescent="0.2">
      <c r="A61" s="333" t="s">
        <v>235</v>
      </c>
      <c r="B61" s="334">
        <v>0.2162</v>
      </c>
      <c r="C61" s="415">
        <v>160.4102</v>
      </c>
      <c r="D61" s="416">
        <v>126.57</v>
      </c>
      <c r="E61" s="416">
        <v>208.69130000000001</v>
      </c>
      <c r="F61" s="416">
        <v>164.8724</v>
      </c>
      <c r="G61"/>
      <c r="H61" s="410"/>
      <c r="I61" s="410"/>
      <c r="J61" s="410"/>
      <c r="K61" s="410"/>
      <c r="L61" s="410"/>
      <c r="M61" s="410"/>
      <c r="N61" s="410"/>
      <c r="O61" s="410"/>
      <c r="P61" s="410"/>
      <c r="Q61" s="410"/>
      <c r="R61" s="410"/>
      <c r="S61" s="410"/>
    </row>
    <row r="62" spans="1:19" s="411" customFormat="1" ht="13.15" customHeight="1" x14ac:dyDescent="0.25">
      <c r="A62" s="417" t="s">
        <v>236</v>
      </c>
      <c r="B62" s="338">
        <v>4.5600000000000002E-2</v>
      </c>
      <c r="C62" s="418">
        <v>139.25899999999999</v>
      </c>
      <c r="D62" s="419">
        <v>107.43</v>
      </c>
      <c r="E62" s="419">
        <v>179.3837</v>
      </c>
      <c r="F62" s="419">
        <v>142.87899999999999</v>
      </c>
      <c r="G62"/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</row>
    <row r="63" spans="1:19" s="411" customFormat="1" ht="13.15" customHeight="1" x14ac:dyDescent="0.2">
      <c r="A63" s="333" t="s">
        <v>237</v>
      </c>
      <c r="B63" s="334">
        <v>4.3299999999999998E-2</v>
      </c>
      <c r="C63" s="415">
        <v>172.90209999999999</v>
      </c>
      <c r="D63" s="416">
        <v>142.10300000000001</v>
      </c>
      <c r="E63" s="416">
        <v>199.45840000000001</v>
      </c>
      <c r="F63" s="416">
        <v>170.16200000000001</v>
      </c>
      <c r="G63"/>
      <c r="H63" s="410"/>
      <c r="I63" s="410"/>
      <c r="J63" s="410"/>
      <c r="K63" s="410"/>
      <c r="L63" s="410"/>
      <c r="M63" s="410"/>
      <c r="N63" s="410"/>
      <c r="O63" s="410"/>
      <c r="P63" s="410"/>
      <c r="Q63" s="410"/>
      <c r="R63" s="410"/>
      <c r="S63" s="410"/>
    </row>
    <row r="64" spans="1:19" s="411" customFormat="1" ht="13.15" customHeight="1" x14ac:dyDescent="0.25">
      <c r="A64" s="417" t="s">
        <v>238</v>
      </c>
      <c r="B64" s="338">
        <v>0.29949999999999999</v>
      </c>
      <c r="C64" s="418">
        <v>141.9</v>
      </c>
      <c r="D64" s="419">
        <v>113.5035</v>
      </c>
      <c r="E64" s="419">
        <v>179.50659999999999</v>
      </c>
      <c r="F64" s="419">
        <v>145.256</v>
      </c>
      <c r="G64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</row>
    <row r="65" spans="1:19" s="411" customFormat="1" ht="13.15" customHeight="1" x14ac:dyDescent="0.2">
      <c r="A65" s="333" t="s">
        <v>239</v>
      </c>
      <c r="B65" s="334">
        <v>6.9199999999999998E-2</v>
      </c>
      <c r="C65" s="415">
        <v>138.18899999999999</v>
      </c>
      <c r="D65" s="416">
        <v>101.47</v>
      </c>
      <c r="E65" s="416">
        <v>173.85550000000001</v>
      </c>
      <c r="F65" s="416">
        <v>146.31129999999999</v>
      </c>
      <c r="G65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</row>
    <row r="66" spans="1:19" s="411" customFormat="1" ht="13.15" customHeight="1" x14ac:dyDescent="0.25">
      <c r="A66" s="417" t="s">
        <v>240</v>
      </c>
      <c r="B66" s="338">
        <v>0.50060000000000004</v>
      </c>
      <c r="C66" s="418">
        <v>157.69970000000001</v>
      </c>
      <c r="D66" s="419">
        <v>125.7504</v>
      </c>
      <c r="E66" s="419">
        <v>205.143</v>
      </c>
      <c r="F66" s="419">
        <v>163.02269999999999</v>
      </c>
      <c r="G66"/>
      <c r="H66" s="410"/>
      <c r="I66" s="410"/>
      <c r="J66" s="410"/>
      <c r="K66" s="410"/>
      <c r="L66" s="410"/>
      <c r="M66" s="410"/>
      <c r="N66" s="410"/>
      <c r="O66" s="410"/>
      <c r="P66" s="410"/>
      <c r="Q66" s="410"/>
      <c r="R66" s="410"/>
      <c r="S66" s="410"/>
    </row>
    <row r="67" spans="1:19" s="411" customFormat="1" ht="13.15" customHeight="1" x14ac:dyDescent="0.2">
      <c r="A67" s="333" t="s">
        <v>241</v>
      </c>
      <c r="B67" s="334">
        <v>1.5085</v>
      </c>
      <c r="C67" s="415">
        <v>119.5998</v>
      </c>
      <c r="D67" s="416">
        <v>94.094099999999997</v>
      </c>
      <c r="E67" s="416">
        <v>153.51320000000001</v>
      </c>
      <c r="F67" s="416">
        <v>123.508</v>
      </c>
      <c r="G67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</row>
    <row r="68" spans="1:19" s="411" customFormat="1" ht="13.15" customHeight="1" x14ac:dyDescent="0.25">
      <c r="A68" s="417" t="s">
        <v>242</v>
      </c>
      <c r="B68" s="338">
        <v>0.3695</v>
      </c>
      <c r="C68" s="418">
        <v>157.21850000000001</v>
      </c>
      <c r="D68" s="419">
        <v>99.27</v>
      </c>
      <c r="E68" s="419">
        <v>203.66560000000001</v>
      </c>
      <c r="F68" s="419">
        <v>155.95509999999999</v>
      </c>
      <c r="G68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</row>
    <row r="69" spans="1:19" s="411" customFormat="1" ht="13.15" customHeight="1" x14ac:dyDescent="0.2">
      <c r="A69" s="333" t="s">
        <v>243</v>
      </c>
      <c r="B69" s="334">
        <v>0.65190000000000003</v>
      </c>
      <c r="C69" s="415">
        <v>127.2653</v>
      </c>
      <c r="D69" s="416">
        <v>97.02</v>
      </c>
      <c r="E69" s="416">
        <v>175.83510000000001</v>
      </c>
      <c r="F69" s="416">
        <v>132.7028</v>
      </c>
      <c r="G69"/>
      <c r="H69" s="410"/>
      <c r="I69" s="410"/>
      <c r="J69" s="410"/>
      <c r="K69" s="410"/>
      <c r="L69" s="410"/>
      <c r="M69" s="410"/>
      <c r="N69" s="410"/>
      <c r="O69" s="410"/>
      <c r="P69" s="410"/>
      <c r="Q69" s="410"/>
      <c r="R69" s="410"/>
      <c r="S69" s="410"/>
    </row>
    <row r="70" spans="1:19" s="411" customFormat="1" ht="13.15" customHeight="1" x14ac:dyDescent="0.25">
      <c r="A70" s="417" t="s">
        <v>244</v>
      </c>
      <c r="B70" s="338">
        <v>8.5900000000000004E-2</v>
      </c>
      <c r="C70" s="418">
        <v>130.17150000000001</v>
      </c>
      <c r="D70" s="419">
        <v>106.26</v>
      </c>
      <c r="E70" s="419">
        <v>199.9699</v>
      </c>
      <c r="F70" s="419">
        <v>143.28100000000001</v>
      </c>
      <c r="G7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</row>
    <row r="71" spans="1:19" s="411" customFormat="1" ht="13.15" customHeight="1" x14ac:dyDescent="0.2">
      <c r="A71" s="333" t="s">
        <v>245</v>
      </c>
      <c r="B71" s="334">
        <v>0.69710000000000005</v>
      </c>
      <c r="C71" s="415">
        <v>134.05539999999999</v>
      </c>
      <c r="D71" s="416">
        <v>107.7841</v>
      </c>
      <c r="E71" s="416">
        <v>175.2345</v>
      </c>
      <c r="F71" s="416">
        <v>138.5882</v>
      </c>
      <c r="G71"/>
      <c r="H71" s="410"/>
      <c r="I71" s="410"/>
      <c r="J71" s="410"/>
      <c r="K71" s="410"/>
      <c r="L71" s="410"/>
      <c r="M71" s="410"/>
      <c r="N71" s="410"/>
      <c r="O71" s="410"/>
      <c r="P71" s="410"/>
      <c r="Q71" s="410"/>
      <c r="R71" s="410"/>
      <c r="S71" s="410"/>
    </row>
    <row r="72" spans="1:19" s="411" customFormat="1" ht="13.15" customHeight="1" x14ac:dyDescent="0.25">
      <c r="A72" s="417" t="s">
        <v>246</v>
      </c>
      <c r="B72" s="338">
        <v>1.0849</v>
      </c>
      <c r="C72" s="418">
        <v>167.16829999999999</v>
      </c>
      <c r="D72" s="419">
        <v>131.6446</v>
      </c>
      <c r="E72" s="419">
        <v>203.3245</v>
      </c>
      <c r="F72" s="419">
        <v>167.76849999999999</v>
      </c>
      <c r="G72"/>
      <c r="H72" s="410"/>
      <c r="I72" s="410"/>
      <c r="J72" s="410"/>
      <c r="K72" s="410"/>
      <c r="L72" s="410"/>
      <c r="M72" s="410"/>
      <c r="N72" s="410"/>
      <c r="O72" s="410"/>
      <c r="P72" s="410"/>
      <c r="Q72" s="410"/>
      <c r="R72" s="410"/>
      <c r="S72" s="410"/>
    </row>
    <row r="73" spans="1:19" x14ac:dyDescent="0.2">
      <c r="A73" s="333" t="s">
        <v>247</v>
      </c>
      <c r="B73" s="334">
        <v>9.64E-2</v>
      </c>
      <c r="C73" s="415">
        <v>122.8623</v>
      </c>
      <c r="D73" s="416">
        <v>101.1726</v>
      </c>
      <c r="E73" s="416">
        <v>162.60140000000001</v>
      </c>
      <c r="F73" s="416">
        <v>128.15700000000001</v>
      </c>
    </row>
    <row r="74" spans="1:19" ht="13.5" x14ac:dyDescent="0.25">
      <c r="A74" s="417" t="s">
        <v>248</v>
      </c>
      <c r="B74" s="338">
        <v>0.34899999999999998</v>
      </c>
      <c r="C74" s="418">
        <v>185.5102</v>
      </c>
      <c r="D74" s="419">
        <v>137.76669999999999</v>
      </c>
      <c r="E74" s="419">
        <v>217.91929999999999</v>
      </c>
      <c r="F74" s="419">
        <v>182.84379999999999</v>
      </c>
    </row>
    <row r="75" spans="1:19" x14ac:dyDescent="0.2">
      <c r="A75" s="333" t="s">
        <v>249</v>
      </c>
      <c r="B75" s="334">
        <v>0.42209999999999998</v>
      </c>
      <c r="C75" s="415">
        <v>245.98</v>
      </c>
      <c r="D75" s="416">
        <v>192.01</v>
      </c>
      <c r="E75" s="416">
        <v>316.66000000000003</v>
      </c>
      <c r="F75" s="416">
        <v>249.84479999999999</v>
      </c>
    </row>
    <row r="76" spans="1:19" ht="13.5" x14ac:dyDescent="0.25">
      <c r="A76" s="417" t="s">
        <v>250</v>
      </c>
      <c r="B76" s="338">
        <v>0.31009999999999999</v>
      </c>
      <c r="C76" s="418">
        <v>188.95959999999999</v>
      </c>
      <c r="D76" s="419">
        <v>143.06780000000001</v>
      </c>
      <c r="E76" s="419">
        <v>271.40710000000001</v>
      </c>
      <c r="F76" s="419">
        <v>198.55940000000001</v>
      </c>
    </row>
    <row r="77" spans="1:19" x14ac:dyDescent="0.2">
      <c r="A77" s="333" t="s">
        <v>251</v>
      </c>
      <c r="B77" s="334">
        <v>0.16739999999999999</v>
      </c>
      <c r="C77" s="415">
        <v>113.0329</v>
      </c>
      <c r="D77" s="416">
        <v>85.57</v>
      </c>
      <c r="E77" s="416">
        <v>144.43</v>
      </c>
      <c r="F77" s="416">
        <v>117.3871</v>
      </c>
    </row>
    <row r="78" spans="1:19" ht="13.5" x14ac:dyDescent="0.25">
      <c r="A78" s="417" t="s">
        <v>252</v>
      </c>
      <c r="B78" s="338">
        <v>6.5500000000000003E-2</v>
      </c>
      <c r="C78" s="418">
        <v>120.294</v>
      </c>
      <c r="D78" s="419">
        <v>96.92</v>
      </c>
      <c r="E78" s="419">
        <v>151.54</v>
      </c>
      <c r="F78" s="419">
        <v>123.5347</v>
      </c>
    </row>
    <row r="79" spans="1:19" x14ac:dyDescent="0.2">
      <c r="A79" s="333" t="s">
        <v>253</v>
      </c>
      <c r="B79" s="334">
        <v>3.6700000000000003E-2</v>
      </c>
      <c r="C79" s="415">
        <v>111.529</v>
      </c>
      <c r="D79" s="416">
        <v>76.63</v>
      </c>
      <c r="E79" s="416">
        <v>167.1268</v>
      </c>
      <c r="F79" s="416">
        <v>119.8321</v>
      </c>
    </row>
    <row r="80" spans="1:19" ht="13.5" x14ac:dyDescent="0.25">
      <c r="A80" s="417" t="s">
        <v>254</v>
      </c>
      <c r="B80" s="338">
        <v>0.1178</v>
      </c>
      <c r="C80" s="418">
        <v>136.78659999999999</v>
      </c>
      <c r="D80" s="419">
        <v>107.73</v>
      </c>
      <c r="E80" s="419">
        <v>189.3398</v>
      </c>
      <c r="F80" s="419">
        <v>144.85980000000001</v>
      </c>
    </row>
    <row r="81" spans="1:6" x14ac:dyDescent="0.2">
      <c r="A81" s="333" t="s">
        <v>255</v>
      </c>
      <c r="B81" s="334">
        <v>5.9200000000000003E-2</v>
      </c>
      <c r="C81" s="415">
        <v>132.63999999999999</v>
      </c>
      <c r="D81" s="416">
        <v>121.3</v>
      </c>
      <c r="E81" s="416">
        <v>155.17959999999999</v>
      </c>
      <c r="F81" s="416">
        <v>137.42959999999999</v>
      </c>
    </row>
    <row r="82" spans="1:6" ht="13.5" x14ac:dyDescent="0.25">
      <c r="A82" s="417" t="s">
        <v>256</v>
      </c>
      <c r="B82" s="338">
        <v>6.0600000000000001E-2</v>
      </c>
      <c r="C82" s="418">
        <v>121.2698</v>
      </c>
      <c r="D82" s="419">
        <v>93.62</v>
      </c>
      <c r="E82" s="419">
        <v>160.85820000000001</v>
      </c>
      <c r="F82" s="419">
        <v>126.2735</v>
      </c>
    </row>
    <row r="83" spans="1:6" x14ac:dyDescent="0.2">
      <c r="A83" s="333" t="s">
        <v>257</v>
      </c>
      <c r="B83" s="334">
        <v>0.1046</v>
      </c>
      <c r="C83" s="415">
        <v>136.51130000000001</v>
      </c>
      <c r="D83" s="416">
        <v>108.21</v>
      </c>
      <c r="E83" s="416">
        <v>167.86799999999999</v>
      </c>
      <c r="F83" s="416">
        <v>140.8323</v>
      </c>
    </row>
    <row r="84" spans="1:6" ht="13.5" x14ac:dyDescent="0.25">
      <c r="A84" s="417" t="s">
        <v>258</v>
      </c>
      <c r="B84" s="338">
        <v>0.52939999999999998</v>
      </c>
      <c r="C84" s="418">
        <v>138.82050000000001</v>
      </c>
      <c r="D84" s="419">
        <v>123.8481</v>
      </c>
      <c r="E84" s="419">
        <v>155.10470000000001</v>
      </c>
      <c r="F84" s="419">
        <v>142.47120000000001</v>
      </c>
    </row>
    <row r="85" spans="1:6" x14ac:dyDescent="0.2">
      <c r="A85" s="333" t="s">
        <v>259</v>
      </c>
      <c r="B85" s="334">
        <v>0.1033</v>
      </c>
      <c r="C85" s="415">
        <v>127.74509999999999</v>
      </c>
      <c r="D85" s="416">
        <v>109.6707</v>
      </c>
      <c r="E85" s="416">
        <v>147.1328</v>
      </c>
      <c r="F85" s="416">
        <v>128.69399999999999</v>
      </c>
    </row>
    <row r="86" spans="1:6" ht="13.5" x14ac:dyDescent="0.25">
      <c r="A86" s="417" t="s">
        <v>260</v>
      </c>
      <c r="B86" s="338">
        <v>1.9053</v>
      </c>
      <c r="C86" s="418">
        <v>97.972700000000003</v>
      </c>
      <c r="D86" s="419">
        <v>80.150000000000006</v>
      </c>
      <c r="E86" s="419">
        <v>125.285</v>
      </c>
      <c r="F86" s="419">
        <v>101.729</v>
      </c>
    </row>
    <row r="87" spans="1:6" x14ac:dyDescent="0.2">
      <c r="A87" s="333" t="s">
        <v>261</v>
      </c>
      <c r="B87" s="334">
        <v>4.6800000000000001E-2</v>
      </c>
      <c r="C87" s="415">
        <v>105.8266</v>
      </c>
      <c r="D87" s="416">
        <v>88.85</v>
      </c>
      <c r="E87" s="416">
        <v>125.4708</v>
      </c>
      <c r="F87" s="416">
        <v>110.3943</v>
      </c>
    </row>
    <row r="88" spans="1:6" ht="13.5" x14ac:dyDescent="0.25">
      <c r="A88" s="417" t="s">
        <v>262</v>
      </c>
      <c r="B88" s="338">
        <v>5.1400000000000001E-2</v>
      </c>
      <c r="C88" s="418">
        <v>119.1417</v>
      </c>
      <c r="D88" s="419">
        <v>96.165599999999998</v>
      </c>
      <c r="E88" s="419">
        <v>164.04750000000001</v>
      </c>
      <c r="F88" s="419">
        <v>127.03619999999999</v>
      </c>
    </row>
    <row r="89" spans="1:6" x14ac:dyDescent="0.2">
      <c r="A89" s="333" t="s">
        <v>263</v>
      </c>
      <c r="B89" s="334">
        <v>9.7199999999999995E-2</v>
      </c>
      <c r="C89" s="415">
        <v>100.08</v>
      </c>
      <c r="D89" s="416">
        <v>86.13</v>
      </c>
      <c r="E89" s="416">
        <v>124.26</v>
      </c>
      <c r="F89" s="416">
        <v>103.8259</v>
      </c>
    </row>
    <row r="90" spans="1:6" ht="13.5" x14ac:dyDescent="0.25">
      <c r="A90" s="417" t="s">
        <v>264</v>
      </c>
      <c r="B90" s="338">
        <v>0.47870000000000001</v>
      </c>
      <c r="C90" s="418">
        <v>105.5501</v>
      </c>
      <c r="D90" s="419">
        <v>69.099999999999994</v>
      </c>
      <c r="E90" s="419">
        <v>146.67060000000001</v>
      </c>
      <c r="F90" s="419">
        <v>104.4815</v>
      </c>
    </row>
    <row r="91" spans="1:6" x14ac:dyDescent="0.2">
      <c r="A91" s="333" t="s">
        <v>265</v>
      </c>
      <c r="B91" s="334">
        <v>6.5100000000000005E-2</v>
      </c>
      <c r="C91" s="415">
        <v>113.7291</v>
      </c>
      <c r="D91" s="416">
        <v>75.61</v>
      </c>
      <c r="E91" s="416">
        <v>151.38550000000001</v>
      </c>
      <c r="F91" s="416">
        <v>113.982</v>
      </c>
    </row>
    <row r="92" spans="1:6" ht="13.5" x14ac:dyDescent="0.25">
      <c r="A92" s="417"/>
      <c r="B92" s="338"/>
      <c r="C92" s="418"/>
      <c r="D92" s="419"/>
      <c r="E92" s="419"/>
      <c r="F92" s="419"/>
    </row>
    <row r="93" spans="1:6" x14ac:dyDescent="0.2">
      <c r="A93" s="333"/>
      <c r="B93" s="334"/>
      <c r="C93" s="415"/>
      <c r="D93" s="416"/>
      <c r="E93" s="416"/>
      <c r="F93" s="416"/>
    </row>
    <row r="94" spans="1:6" ht="13.5" x14ac:dyDescent="0.25">
      <c r="A94" s="417"/>
      <c r="B94" s="338"/>
      <c r="C94" s="418"/>
      <c r="D94" s="419"/>
      <c r="E94" s="419"/>
      <c r="F94" s="419"/>
    </row>
    <row r="95" spans="1:6" x14ac:dyDescent="0.2">
      <c r="A95" s="333"/>
      <c r="B95" s="334"/>
      <c r="C95" s="415"/>
      <c r="D95" s="416"/>
      <c r="E95" s="416"/>
      <c r="F95" s="416"/>
    </row>
    <row r="96" spans="1:6" ht="13.5" x14ac:dyDescent="0.25">
      <c r="A96" s="417"/>
      <c r="B96" s="338"/>
      <c r="C96" s="418"/>
      <c r="D96" s="419"/>
      <c r="E96" s="419"/>
      <c r="F96" s="419"/>
    </row>
    <row r="97" spans="1:6" x14ac:dyDescent="0.2">
      <c r="A97" s="333"/>
      <c r="B97" s="334"/>
      <c r="C97" s="415"/>
      <c r="D97" s="416"/>
      <c r="E97" s="416"/>
      <c r="F97" s="416"/>
    </row>
    <row r="98" spans="1:6" ht="13.5" x14ac:dyDescent="0.25">
      <c r="A98" s="417"/>
      <c r="B98" s="338"/>
      <c r="C98" s="418"/>
      <c r="D98" s="419"/>
      <c r="E98" s="419"/>
      <c r="F98" s="419"/>
    </row>
    <row r="99" spans="1:6" x14ac:dyDescent="0.2">
      <c r="A99" s="333"/>
      <c r="B99" s="334"/>
      <c r="C99" s="415"/>
      <c r="D99" s="416"/>
      <c r="E99" s="416"/>
      <c r="F99" s="416"/>
    </row>
    <row r="100" spans="1:6" ht="13.5" x14ac:dyDescent="0.25">
      <c r="A100" s="417"/>
      <c r="B100" s="338"/>
      <c r="C100" s="418"/>
      <c r="D100" s="419"/>
      <c r="E100" s="419"/>
      <c r="F100" s="419"/>
    </row>
    <row r="101" spans="1:6" x14ac:dyDescent="0.2">
      <c r="A101" s="333"/>
      <c r="B101" s="334"/>
      <c r="C101" s="415"/>
      <c r="D101" s="416"/>
      <c r="E101" s="416"/>
      <c r="F101" s="416"/>
    </row>
    <row r="102" spans="1:6" ht="13.5" x14ac:dyDescent="0.25">
      <c r="A102" s="417"/>
      <c r="B102" s="338"/>
      <c r="C102" s="418"/>
      <c r="D102" s="419"/>
      <c r="E102" s="419"/>
      <c r="F102" s="419"/>
    </row>
    <row r="103" spans="1:6" x14ac:dyDescent="0.2">
      <c r="A103" s="333"/>
      <c r="B103" s="334"/>
      <c r="C103" s="415"/>
      <c r="D103" s="416"/>
      <c r="E103" s="416"/>
      <c r="F103" s="416"/>
    </row>
    <row r="104" spans="1:6" ht="13.5" x14ac:dyDescent="0.25">
      <c r="A104" s="417"/>
      <c r="B104" s="338"/>
      <c r="C104" s="418"/>
      <c r="D104" s="419"/>
      <c r="E104" s="419"/>
      <c r="F104" s="419"/>
    </row>
    <row r="105" spans="1:6" x14ac:dyDescent="0.2">
      <c r="A105" s="333"/>
      <c r="B105" s="334"/>
      <c r="C105" s="415"/>
      <c r="D105" s="416"/>
      <c r="E105" s="416"/>
      <c r="F105" s="416"/>
    </row>
    <row r="106" spans="1:6" ht="13.5" x14ac:dyDescent="0.25">
      <c r="A106" s="417"/>
      <c r="B106" s="338"/>
      <c r="C106" s="418"/>
      <c r="D106" s="419"/>
      <c r="E106" s="419"/>
      <c r="F106" s="419"/>
    </row>
    <row r="107" spans="1:6" x14ac:dyDescent="0.2">
      <c r="A107" s="333"/>
      <c r="B107" s="334"/>
      <c r="C107" s="415"/>
      <c r="D107" s="416"/>
      <c r="E107" s="416"/>
      <c r="F107" s="416"/>
    </row>
    <row r="108" spans="1:6" ht="13.5" x14ac:dyDescent="0.25">
      <c r="A108" s="417"/>
      <c r="B108" s="338"/>
      <c r="C108" s="418"/>
      <c r="D108" s="419"/>
      <c r="E108" s="419"/>
      <c r="F108" s="419"/>
    </row>
    <row r="109" spans="1:6" x14ac:dyDescent="0.2">
      <c r="A109" s="333"/>
      <c r="B109" s="334"/>
      <c r="C109" s="415"/>
      <c r="D109" s="416"/>
      <c r="E109" s="416"/>
      <c r="F109" s="416"/>
    </row>
    <row r="110" spans="1:6" ht="13.5" x14ac:dyDescent="0.25">
      <c r="A110" s="417"/>
      <c r="B110" s="338"/>
      <c r="C110" s="418"/>
      <c r="D110" s="419"/>
      <c r="E110" s="419"/>
      <c r="F110" s="419"/>
    </row>
    <row r="111" spans="1:6" x14ac:dyDescent="0.2">
      <c r="A111" s="333"/>
      <c r="B111" s="334"/>
      <c r="C111" s="415"/>
      <c r="D111" s="416"/>
      <c r="E111" s="416"/>
      <c r="F111" s="416"/>
    </row>
    <row r="112" spans="1:6" ht="13.5" x14ac:dyDescent="0.25">
      <c r="A112" s="417"/>
      <c r="B112" s="338"/>
      <c r="C112" s="418"/>
      <c r="D112" s="419"/>
      <c r="E112" s="419"/>
      <c r="F112" s="419"/>
    </row>
    <row r="113" spans="1:6" x14ac:dyDescent="0.2">
      <c r="A113" s="333"/>
      <c r="B113" s="334"/>
      <c r="C113" s="415"/>
      <c r="D113" s="416"/>
      <c r="E113" s="416"/>
      <c r="F113" s="416"/>
    </row>
    <row r="114" spans="1:6" ht="13.5" x14ac:dyDescent="0.25">
      <c r="A114" s="417"/>
      <c r="B114" s="338"/>
      <c r="C114" s="418"/>
      <c r="D114" s="419"/>
      <c r="E114" s="419"/>
      <c r="F114" s="419"/>
    </row>
    <row r="115" spans="1:6" x14ac:dyDescent="0.2">
      <c r="A115" s="333"/>
      <c r="B115" s="334"/>
      <c r="C115" s="415"/>
      <c r="D115" s="416"/>
      <c r="E115" s="416"/>
      <c r="F115" s="416"/>
    </row>
    <row r="116" spans="1:6" ht="13.5" x14ac:dyDescent="0.25">
      <c r="A116" s="417"/>
      <c r="B116" s="338"/>
      <c r="C116" s="418"/>
      <c r="D116" s="419"/>
      <c r="E116" s="419"/>
      <c r="F116" s="419"/>
    </row>
    <row r="117" spans="1:6" x14ac:dyDescent="0.2">
      <c r="A117" s="333"/>
      <c r="B117" s="334"/>
      <c r="C117" s="415"/>
      <c r="D117" s="416"/>
      <c r="E117" s="416"/>
      <c r="F117" s="416"/>
    </row>
    <row r="118" spans="1:6" ht="13.5" x14ac:dyDescent="0.25">
      <c r="A118" s="417"/>
      <c r="B118" s="338"/>
      <c r="C118" s="418"/>
      <c r="D118" s="419"/>
      <c r="E118" s="419"/>
      <c r="F118" s="419"/>
    </row>
    <row r="119" spans="1:6" x14ac:dyDescent="0.2">
      <c r="A119" s="333"/>
      <c r="B119" s="334"/>
      <c r="C119" s="415"/>
      <c r="D119" s="416"/>
      <c r="E119" s="416"/>
      <c r="F119" s="416"/>
    </row>
    <row r="120" spans="1:6" ht="13.5" x14ac:dyDescent="0.25">
      <c r="A120" s="417"/>
      <c r="B120" s="338"/>
      <c r="C120" s="418"/>
      <c r="D120" s="419"/>
      <c r="E120" s="419"/>
      <c r="F120" s="419"/>
    </row>
    <row r="121" spans="1:6" x14ac:dyDescent="0.2">
      <c r="A121" s="333"/>
      <c r="B121" s="334"/>
      <c r="C121" s="415"/>
      <c r="D121" s="416"/>
      <c r="E121" s="416"/>
      <c r="F121" s="416"/>
    </row>
    <row r="122" spans="1:6" ht="13.5" x14ac:dyDescent="0.25">
      <c r="A122" s="417"/>
      <c r="B122" s="338"/>
      <c r="C122" s="418"/>
      <c r="D122" s="419"/>
      <c r="E122" s="419"/>
      <c r="F122" s="419"/>
    </row>
    <row r="123" spans="1:6" x14ac:dyDescent="0.2">
      <c r="A123" s="333"/>
      <c r="B123" s="334"/>
      <c r="C123" s="415"/>
      <c r="D123" s="416"/>
      <c r="E123" s="416"/>
      <c r="F123" s="416"/>
    </row>
    <row r="124" spans="1:6" ht="13.5" x14ac:dyDescent="0.25">
      <c r="A124" s="417"/>
      <c r="B124" s="338"/>
      <c r="C124" s="418"/>
      <c r="D124" s="419"/>
      <c r="E124" s="419"/>
      <c r="F124" s="419"/>
    </row>
    <row r="125" spans="1:6" x14ac:dyDescent="0.2">
      <c r="A125" s="333"/>
      <c r="B125" s="334"/>
      <c r="C125" s="415"/>
      <c r="D125" s="416"/>
      <c r="E125" s="416"/>
      <c r="F125" s="416"/>
    </row>
    <row r="126" spans="1:6" ht="13.5" x14ac:dyDescent="0.25">
      <c r="A126" s="417"/>
      <c r="B126" s="338"/>
      <c r="C126" s="418"/>
      <c r="D126" s="419"/>
      <c r="E126" s="419"/>
      <c r="F126" s="419"/>
    </row>
    <row r="127" spans="1:6" x14ac:dyDescent="0.2">
      <c r="A127" s="333"/>
      <c r="B127" s="334"/>
      <c r="C127" s="415"/>
      <c r="D127" s="416"/>
      <c r="E127" s="416"/>
      <c r="F127" s="416"/>
    </row>
    <row r="128" spans="1:6" ht="13.5" x14ac:dyDescent="0.25">
      <c r="A128" s="417"/>
      <c r="B128" s="338"/>
      <c r="C128" s="418"/>
      <c r="D128" s="419"/>
      <c r="E128" s="419"/>
      <c r="F128" s="419"/>
    </row>
    <row r="129" spans="1:6" x14ac:dyDescent="0.2">
      <c r="A129" s="333"/>
      <c r="B129" s="334"/>
      <c r="C129" s="415"/>
      <c r="D129" s="416"/>
      <c r="E129" s="416"/>
      <c r="F129" s="416"/>
    </row>
    <row r="130" spans="1:6" ht="13.5" x14ac:dyDescent="0.25">
      <c r="A130" s="417"/>
      <c r="B130" s="338"/>
      <c r="C130" s="418"/>
      <c r="D130" s="419"/>
      <c r="E130" s="419"/>
      <c r="F130" s="419"/>
    </row>
    <row r="131" spans="1:6" x14ac:dyDescent="0.2">
      <c r="A131" s="333"/>
      <c r="B131" s="334"/>
      <c r="C131" s="415"/>
      <c r="D131" s="416"/>
      <c r="E131" s="416"/>
      <c r="F131" s="416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CZ031</dc:subject>
  <dc:creator>MPSV ČR</dc:creator>
  <cp:lastModifiedBy>Novotný Michal</cp:lastModifiedBy>
  <dcterms:created xsi:type="dcterms:W3CDTF">2019-03-19T12:32:43Z</dcterms:created>
  <dcterms:modified xsi:type="dcterms:W3CDTF">2019-03-19T12:32:45Z</dcterms:modified>
</cp:coreProperties>
</file>